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1013128\Desktop\Outils pour Ipad\"/>
    </mc:Choice>
  </mc:AlternateContent>
  <workbookProtection workbookAlgorithmName="SHA-512" workbookHashValue="WtKp23qEWnnuCbjNZ5KmLWPDQ4LL0WgaKz5w1ucUnkH36C1GLmzasTT047xxX+HdxxNetYcsjYi0mVEQMsZ9qw==" workbookSaltValue="aC1uCM3N/Xg59oZbpE0ghg==" workbookSpinCount="100000" lockStructure="1"/>
  <bookViews>
    <workbookView xWindow="0" yWindow="0" windowWidth="28800" windowHeight="11835"/>
  </bookViews>
  <sheets>
    <sheet name="Général" sheetId="1" r:id="rId1"/>
    <sheet name="Méthode 1" sheetId="2" r:id="rId2"/>
    <sheet name="Méthode 2" sheetId="11" r:id="rId3"/>
    <sheet name="Méthode 3" sheetId="4" r:id="rId4"/>
    <sheet name="F.A.Q (Foire aux questions)" sheetId="9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I17" i="4"/>
  <c r="J17" i="4"/>
  <c r="K17" i="4"/>
  <c r="L17" i="4"/>
  <c r="M17" i="4"/>
  <c r="N17" i="4"/>
  <c r="O17" i="4"/>
  <c r="P17" i="4"/>
  <c r="C2" i="11"/>
  <c r="C2" i="2"/>
  <c r="F6" i="4" l="1"/>
  <c r="G6" i="4"/>
  <c r="H6" i="4"/>
  <c r="I6" i="4"/>
  <c r="J6" i="4"/>
  <c r="K6" i="4"/>
  <c r="L6" i="4"/>
  <c r="M6" i="4"/>
  <c r="N6" i="4"/>
  <c r="O6" i="4"/>
  <c r="P6" i="4"/>
  <c r="B9" i="1"/>
  <c r="A7" i="1"/>
  <c r="A8" i="1"/>
  <c r="O4" i="4" l="1"/>
  <c r="O7" i="4" s="1"/>
  <c r="N4" i="4"/>
  <c r="N7" i="4" s="1"/>
  <c r="M4" i="4"/>
  <c r="M7" i="4" s="1"/>
  <c r="L4" i="4"/>
  <c r="L7" i="4" s="1"/>
  <c r="L10" i="4" s="1"/>
  <c r="L13" i="4" s="1"/>
  <c r="K4" i="4"/>
  <c r="K7" i="4" s="1"/>
  <c r="K10" i="4" s="1"/>
  <c r="K13" i="4" s="1"/>
  <c r="J4" i="4"/>
  <c r="J7" i="4" s="1"/>
  <c r="I4" i="4"/>
  <c r="I7" i="4" s="1"/>
  <c r="H4" i="4"/>
  <c r="H7" i="4" s="1"/>
  <c r="H10" i="4" s="1"/>
  <c r="H13" i="4" s="1"/>
  <c r="G4" i="4"/>
  <c r="P4" i="4"/>
  <c r="P7" i="4" s="1"/>
  <c r="F4" i="4"/>
  <c r="F8" i="4"/>
  <c r="G8" i="4"/>
  <c r="H8" i="4"/>
  <c r="I8" i="4"/>
  <c r="J8" i="4"/>
  <c r="K8" i="4"/>
  <c r="L8" i="4"/>
  <c r="M8" i="4"/>
  <c r="N8" i="4"/>
  <c r="N11" i="4" s="1"/>
  <c r="N14" i="4" s="1"/>
  <c r="O8" i="4"/>
  <c r="P8" i="4"/>
  <c r="P11" i="4" s="1"/>
  <c r="P14" i="4" s="1"/>
  <c r="E8" i="4"/>
  <c r="I10" i="4"/>
  <c r="I13" i="4" s="1"/>
  <c r="J10" i="4"/>
  <c r="J13" i="4" s="1"/>
  <c r="M10" i="4"/>
  <c r="M13" i="4" s="1"/>
  <c r="N10" i="4"/>
  <c r="N13" i="4" s="1"/>
  <c r="O10" i="4"/>
  <c r="O13" i="4" s="1"/>
  <c r="P10" i="4"/>
  <c r="P13" i="4" s="1"/>
  <c r="K11" i="4"/>
  <c r="K14" i="4" s="1"/>
  <c r="L11" i="4"/>
  <c r="L14" i="4" s="1"/>
  <c r="O11" i="4"/>
  <c r="O14" i="4" s="1"/>
  <c r="N9" i="4" l="1"/>
  <c r="N12" i="4" s="1"/>
  <c r="N16" i="4" s="1"/>
  <c r="J9" i="4"/>
  <c r="J12" i="4" s="1"/>
  <c r="J11" i="4"/>
  <c r="J14" i="4" s="1"/>
  <c r="J15" i="4" s="1"/>
  <c r="M9" i="4"/>
  <c r="M12" i="4" s="1"/>
  <c r="I9" i="4"/>
  <c r="I12" i="4" s="1"/>
  <c r="M11" i="4"/>
  <c r="M14" i="4" s="1"/>
  <c r="I11" i="4"/>
  <c r="I14" i="4" s="1"/>
  <c r="P9" i="4"/>
  <c r="P12" i="4" s="1"/>
  <c r="P16" i="4" s="1"/>
  <c r="L9" i="4"/>
  <c r="L12" i="4" s="1"/>
  <c r="L16" i="4" s="1"/>
  <c r="H9" i="4"/>
  <c r="H12" i="4" s="1"/>
  <c r="H11" i="4"/>
  <c r="H14" i="4" s="1"/>
  <c r="O9" i="4"/>
  <c r="O12" i="4" s="1"/>
  <c r="O16" i="4" s="1"/>
  <c r="K9" i="4"/>
  <c r="K12" i="4" s="1"/>
  <c r="K15" i="4" s="1"/>
  <c r="G11" i="4"/>
  <c r="G14" i="4" s="1"/>
  <c r="F11" i="4"/>
  <c r="F14" i="4" s="1"/>
  <c r="B2" i="2"/>
  <c r="E7" i="4"/>
  <c r="E6" i="4"/>
  <c r="G7" i="4"/>
  <c r="G10" i="4" s="1"/>
  <c r="G13" i="4" s="1"/>
  <c r="F7" i="4"/>
  <c r="F10" i="4" s="1"/>
  <c r="F13" i="4" s="1"/>
  <c r="E11" i="4"/>
  <c r="E14" i="4" s="1"/>
  <c r="E10" i="4" l="1"/>
  <c r="E13" i="4" s="1"/>
  <c r="M16" i="4"/>
  <c r="H15" i="4"/>
  <c r="H16" i="4"/>
  <c r="J16" i="4"/>
  <c r="I15" i="4"/>
  <c r="I16" i="4"/>
  <c r="N15" i="4"/>
  <c r="K16" i="4"/>
  <c r="M15" i="4"/>
  <c r="G9" i="4"/>
  <c r="G12" i="4" s="1"/>
  <c r="G16" i="4" s="1"/>
  <c r="G17" i="4" s="1"/>
  <c r="F9" i="4"/>
  <c r="F12" i="4" s="1"/>
  <c r="F15" i="4" s="1"/>
  <c r="L15" i="4"/>
  <c r="O15" i="4"/>
  <c r="E9" i="4"/>
  <c r="E12" i="4" s="1"/>
  <c r="E16" i="4" s="1"/>
  <c r="E17" i="4" s="1"/>
  <c r="G15" i="4" l="1"/>
  <c r="F16" i="4"/>
  <c r="F17" i="4" s="1"/>
  <c r="E15" i="4"/>
  <c r="B2" i="11"/>
</calcChain>
</file>

<file path=xl/sharedStrings.xml><?xml version="1.0" encoding="utf-8"?>
<sst xmlns="http://schemas.openxmlformats.org/spreadsheetml/2006/main" count="40" uniqueCount="35">
  <si>
    <t>Liste de données</t>
  </si>
  <si>
    <t>Renseigner la configuration de l'arbre</t>
  </si>
  <si>
    <t>Isolé</t>
  </si>
  <si>
    <t>Alignement/Bosquet</t>
  </si>
  <si>
    <t>Bosquet</t>
  </si>
  <si>
    <t>Configuration de l'arbre</t>
  </si>
  <si>
    <t>Méthode à utiliser</t>
  </si>
  <si>
    <t>Hauteur en M</t>
  </si>
  <si>
    <t>Largeur en m</t>
  </si>
  <si>
    <t xml:space="preserve">Nombre de billes conseillées </t>
  </si>
  <si>
    <t>Pins</t>
  </si>
  <si>
    <t>Pin n°1</t>
  </si>
  <si>
    <t>Pin n°2</t>
  </si>
  <si>
    <t>Pin n°3</t>
  </si>
  <si>
    <t>Pin n°4</t>
  </si>
  <si>
    <t>Pin n°5</t>
  </si>
  <si>
    <t>Pin n°6</t>
  </si>
  <si>
    <t>Pin n°7</t>
  </si>
  <si>
    <t>Pin n°8</t>
  </si>
  <si>
    <t>Pin n°9</t>
  </si>
  <si>
    <t>Pin n°10</t>
  </si>
  <si>
    <t>Pin n°11</t>
  </si>
  <si>
    <t>Pin n°12</t>
  </si>
  <si>
    <t>Hauteur en m</t>
  </si>
  <si>
    <t>Distance avec le pin précédent</t>
  </si>
  <si>
    <t>Distance avec le pin suivant</t>
  </si>
  <si>
    <t>% d’aire recouverte par la confusion</t>
  </si>
  <si>
    <t>% seul</t>
  </si>
  <si>
    <t>% pin-1</t>
  </si>
  <si>
    <t>% pin+1</t>
  </si>
  <si>
    <t>Nombres de billes</t>
  </si>
  <si>
    <t>Zone seule</t>
  </si>
  <si>
    <t>Zone en contact avec le pin-1</t>
  </si>
  <si>
    <t>Zone en contact avec le pin+1</t>
  </si>
  <si>
    <t>Nombres de billes conseillées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</si>
</sst>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Bahnschrift SemiLight SemiConde"/>
      <family val="2"/>
    </font>
    <font>
      <sz val="16"/>
      <name val="Bahnschrift Light SemiCondensed"/>
      <family val="2"/>
    </font>
    <font>
      <sz val="14"/>
      <name val="Bahnschrift Light SemiCondensed"/>
      <family val="2"/>
    </font>
    <font>
      <sz val="16"/>
      <color theme="1"/>
      <name val="Bahnschrift Light SemiCondensed"/>
      <family val="2"/>
    </font>
    <font>
      <sz val="16"/>
      <color theme="0"/>
      <name val="Bahnschrift Light SemiCondensed"/>
      <family val="2"/>
    </font>
    <font>
      <sz val="14"/>
      <color theme="1"/>
      <name val="Bahnschrift SemiLight SemiConde"/>
      <family val="2"/>
    </font>
    <font>
      <sz val="14"/>
      <color theme="0"/>
      <name val="Bahnschrift SemiLight SemiConde"/>
      <family val="2"/>
    </font>
    <font>
      <b/>
      <sz val="16"/>
      <color rgb="FF00B050"/>
      <name val="Bahnschrift Light SemiCondensed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5" fillId="9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left" vertical="center" wrapText="1"/>
      <protection hidden="1"/>
    </xf>
    <xf numFmtId="0" fontId="5" fillId="3" borderId="7" xfId="0" applyFont="1" applyFill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7" fillId="7" borderId="9" xfId="0" applyFont="1" applyFill="1" applyBorder="1" applyAlignment="1" applyProtection="1">
      <alignment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8" fillId="4" borderId="11" xfId="0" applyFont="1" applyFill="1" applyBorder="1" applyAlignment="1" applyProtection="1">
      <alignment vertical="center" wrapText="1"/>
      <protection hidden="1"/>
    </xf>
    <xf numFmtId="0" fontId="7" fillId="8" borderId="1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">
    <dxf>
      <font>
        <color theme="6"/>
      </font>
      <fill>
        <patternFill>
          <bgColor theme="6"/>
        </patternFill>
      </fill>
    </dxf>
    <dxf>
      <font>
        <color theme="0"/>
      </font>
      <fill>
        <patternFill>
          <bgColor theme="0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rgb="FFCC0066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u val="none"/>
        <color theme="0"/>
      </font>
      <fill>
        <patternFill>
          <bgColor rgb="FFAC005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CC0066"/>
      <color rgb="FFAC0056"/>
      <color rgb="FFB50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1199242</xdr:colOff>
      <xdr:row>5</xdr:row>
      <xdr:rowOff>408214</xdr:rowOff>
    </xdr:from>
    <xdr:to>
      <xdr:col>12</xdr:col>
      <xdr:colOff>635000</xdr:colOff>
      <xdr:row>25</xdr:row>
      <xdr:rowOff>147411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145313" y="419553"/>
          <a:ext cx="7645401" cy="58964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 u="sng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Général : Outil de décision du nombre de billes à appliquer </a:t>
          </a:r>
        </a:p>
        <a:p>
          <a:pPr algn="l"/>
          <a:endParaRPr lang="fr-FR" sz="110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1) Mesurer</a:t>
          </a:r>
          <a:r>
            <a:rPr lang="fr-FR" sz="110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 les dimensions du/des pin(s) (largeur et hauteur). Pour plusieurs arbres, mesurer la distance entre les arbres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2) Renseigner la </a:t>
          </a:r>
          <a:r>
            <a:rPr lang="fr-FR" sz="1100" b="1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Configuration de l'arbre </a:t>
          </a:r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et suivez l'outil  </a:t>
          </a:r>
        </a:p>
        <a:p>
          <a:pPr algn="l"/>
          <a:endParaRPr lang="fr-FR" sz="1100" b="0" baseline="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3 Dirigez-vous en </a:t>
          </a:r>
          <a:r>
            <a:rPr lang="fr-FR" sz="1100" b="0" u="sng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bas de la page</a:t>
          </a:r>
          <a:r>
            <a:rPr lang="fr-FR" sz="1100" b="0" u="none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, v</a:t>
          </a:r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ers la feuille correspondant à la méthode donné</a:t>
          </a:r>
          <a:endParaRPr lang="fr-FR" sz="110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</xdr:txBody>
    </xdr:sp>
    <xdr:clientData/>
  </xdr:twoCellAnchor>
  <xdr:twoCellAnchor>
    <xdr:from>
      <xdr:col>3</xdr:col>
      <xdr:colOff>884463</xdr:colOff>
      <xdr:row>8</xdr:row>
      <xdr:rowOff>192769</xdr:rowOff>
    </xdr:from>
    <xdr:to>
      <xdr:col>11</xdr:col>
      <xdr:colOff>544285</xdr:colOff>
      <xdr:row>22</xdr:row>
      <xdr:rowOff>113394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6746874" y="2143126"/>
          <a:ext cx="5896429" cy="3560536"/>
          <a:chOff x="6043838" y="2143126"/>
          <a:chExt cx="5896429" cy="3560536"/>
        </a:xfrm>
      </xdr:grpSpPr>
      <xdr:grpSp>
        <xdr:nvGrpSpPr>
          <xdr:cNvPr id="6" name="Group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pSpPr/>
        </xdr:nvGrpSpPr>
        <xdr:grpSpPr>
          <a:xfrm>
            <a:off x="6043838" y="2143126"/>
            <a:ext cx="5896429" cy="3560536"/>
            <a:chOff x="2846160" y="1508125"/>
            <a:chExt cx="11148305" cy="6189643"/>
          </a:xfrm>
        </xdr:grpSpPr>
        <xdr:pic>
          <xdr:nvPicPr>
            <xdr:cNvPr id="2" name="Image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880179" y="1508125"/>
              <a:ext cx="11114286" cy="4314286"/>
            </a:xfrm>
            <a:prstGeom prst="rect">
              <a:avLst/>
            </a:prstGeom>
          </xdr:spPr>
        </xdr:pic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-291" t="-1150" r="5370" b="1150"/>
            <a:stretch/>
          </xdr:blipFill>
          <xdr:spPr>
            <a:xfrm>
              <a:off x="2846160" y="5726339"/>
              <a:ext cx="11101161" cy="1971429"/>
            </a:xfrm>
            <a:prstGeom prst="rect">
              <a:avLst/>
            </a:prstGeom>
          </xdr:spPr>
        </xdr:pic>
      </xdr:grpSp>
      <xdr:sp macro="" textlink="">
        <xdr:nvSpPr>
          <xdr:cNvPr id="28" name="Flèche gauche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/>
        </xdr:nvSpPr>
        <xdr:spPr>
          <a:xfrm rot="18638443">
            <a:off x="7372026" y="4854389"/>
            <a:ext cx="596687" cy="316166"/>
          </a:xfrm>
          <a:prstGeom prst="leftArrow">
            <a:avLst>
              <a:gd name="adj1" fmla="val 50000"/>
              <a:gd name="adj2" fmla="val 41233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428623</xdr:colOff>
      <xdr:row>3</xdr:row>
      <xdr:rowOff>104775</xdr:rowOff>
    </xdr:from>
    <xdr:to>
      <xdr:col>5</xdr:col>
      <xdr:colOff>333375</xdr:colOff>
      <xdr:row>24</xdr:row>
      <xdr:rowOff>76200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428623" y="1628775"/>
          <a:ext cx="3590927" cy="3971925"/>
          <a:chOff x="285748" y="1685925"/>
          <a:chExt cx="3590927" cy="39719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SpPr/>
        </xdr:nvSpPr>
        <xdr:spPr>
          <a:xfrm>
            <a:off x="285748" y="2285999"/>
            <a:ext cx="3581402" cy="3371851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285749" y="1685925"/>
            <a:ext cx="3590926" cy="590550"/>
          </a:xfrm>
          <a:prstGeom prst="rect">
            <a:avLst/>
          </a:prstGeom>
          <a:solidFill>
            <a:srgbClr val="AC005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0">
                <a:latin typeface="Bahnschrift SemiLight SemiConde" panose="020B0502040204020203" pitchFamily="34" charset="0"/>
              </a:rPr>
              <a:t>Méthode 1 : Pour un </a:t>
            </a:r>
            <a:r>
              <a:rPr lang="fr-FR" sz="1400" b="1">
                <a:latin typeface="Bahnschrift SemiLight SemiConde" panose="020B0502040204020203" pitchFamily="34" charset="0"/>
              </a:rPr>
              <a:t>arbre isolé </a:t>
            </a:r>
            <a:r>
              <a:rPr lang="fr-FR" sz="1400" b="0">
                <a:latin typeface="Bahnschrift SemiLight SemiConde" panose="020B0502040204020203" pitchFamily="34" charset="0"/>
              </a:rPr>
              <a:t>ou un </a:t>
            </a:r>
            <a:r>
              <a:rPr lang="fr-FR" sz="1400" b="1">
                <a:latin typeface="Bahnschrift SemiLight SemiConde" panose="020B0502040204020203" pitchFamily="34" charset="0"/>
              </a:rPr>
              <a:t>arbre d'alignement espacé</a:t>
            </a:r>
            <a:r>
              <a:rPr lang="fr-FR" sz="1400" b="1" baseline="0">
                <a:latin typeface="Bahnschrift SemiLight SemiConde" panose="020B0502040204020203" pitchFamily="34" charset="0"/>
              </a:rPr>
              <a:t> de 10mètres des autres </a:t>
            </a:r>
          </a:p>
        </xdr:txBody>
      </xdr:sp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>
          <a:xfrm>
            <a:off x="352425" y="2428874"/>
            <a:ext cx="1990725" cy="2514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1) Renseigneur la  hauteur de l'arbre</a:t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/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2) Le nombre de billes conseillées est calculé </a:t>
            </a:r>
            <a:r>
              <a:rPr kumimoji="0" lang="fr-FR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(minimum 10 billes/arbre pour un arbre isolé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3) Répartir les billes en visant la canopée de l'arbre, le plus uniformément possible, de façon à couvrir l'ensemble du volume foliaire en phéromone</a:t>
            </a:r>
          </a:p>
          <a:p>
            <a:endParaRPr lang="fr-FR" sz="1100"/>
          </a:p>
        </xdr:txBody>
      </xdr:sp>
      <xdr:grpSp>
        <xdr:nvGrpSpPr>
          <xdr:cNvPr id="10" name="Groupe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GrpSpPr/>
        </xdr:nvGrpSpPr>
        <xdr:grpSpPr>
          <a:xfrm>
            <a:off x="2266949" y="2743199"/>
            <a:ext cx="1428751" cy="2905125"/>
            <a:chOff x="2285999" y="2552699"/>
            <a:chExt cx="1428751" cy="2905125"/>
          </a:xfrm>
        </xdr:grpSpPr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r="34639" b="45638"/>
            <a:stretch/>
          </xdr:blipFill>
          <xdr:spPr>
            <a:xfrm>
              <a:off x="2285999" y="2552699"/>
              <a:ext cx="1409701" cy="1543051"/>
            </a:xfrm>
            <a:prstGeom prst="rect">
              <a:avLst/>
            </a:prstGeom>
          </xdr:spPr>
        </xdr:pic>
        <xdr:sp macro="" textlink="">
          <xdr:nvSpPr>
            <xdr:cNvPr id="16" name="Organigramme : Connecteur 15">
              <a:extLst>
                <a:ext uri="{FF2B5EF4-FFF2-40B4-BE49-F238E27FC236}">
                  <a16:creationId xmlns:a16="http://schemas.microsoft.com/office/drawing/2014/main" xmlns="" id="{00000000-0008-0000-0100-000010000000}"/>
                </a:ext>
              </a:extLst>
            </xdr:cNvPr>
            <xdr:cNvSpPr/>
          </xdr:nvSpPr>
          <xdr:spPr>
            <a:xfrm>
              <a:off x="3267073" y="313372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9" name="Organigramme : Connecteur 18">
              <a:extLst>
                <a:ext uri="{FF2B5EF4-FFF2-40B4-BE49-F238E27FC236}">
                  <a16:creationId xmlns:a16="http://schemas.microsoft.com/office/drawing/2014/main" xmlns="" id="{00000000-0008-0000-0100-000013000000}"/>
                </a:ext>
              </a:extLst>
            </xdr:cNvPr>
            <xdr:cNvSpPr/>
          </xdr:nvSpPr>
          <xdr:spPr>
            <a:xfrm>
              <a:off x="3248023" y="335279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0" name="Organigramme : Connecteur 19">
              <a:extLst>
                <a:ext uri="{FF2B5EF4-FFF2-40B4-BE49-F238E27FC236}">
                  <a16:creationId xmlns:a16="http://schemas.microsoft.com/office/drawing/2014/main" xmlns="" id="{00000000-0008-0000-0100-000014000000}"/>
                </a:ext>
              </a:extLst>
            </xdr:cNvPr>
            <xdr:cNvSpPr/>
          </xdr:nvSpPr>
          <xdr:spPr>
            <a:xfrm>
              <a:off x="2962273" y="333374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1" name="Organigramme : Connecteur 20">
              <a:extLst>
                <a:ext uri="{FF2B5EF4-FFF2-40B4-BE49-F238E27FC236}">
                  <a16:creationId xmlns:a16="http://schemas.microsoft.com/office/drawing/2014/main" xmlns="" id="{00000000-0008-0000-0100-000015000000}"/>
                </a:ext>
              </a:extLst>
            </xdr:cNvPr>
            <xdr:cNvSpPr/>
          </xdr:nvSpPr>
          <xdr:spPr>
            <a:xfrm>
              <a:off x="2895598" y="309562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2" name="Organigramme : Connecteur 21">
              <a:extLst>
                <a:ext uri="{FF2B5EF4-FFF2-40B4-BE49-F238E27FC236}">
                  <a16:creationId xmlns:a16="http://schemas.microsoft.com/office/drawing/2014/main" xmlns="" id="{00000000-0008-0000-0100-000016000000}"/>
                </a:ext>
              </a:extLst>
            </xdr:cNvPr>
            <xdr:cNvSpPr/>
          </xdr:nvSpPr>
          <xdr:spPr>
            <a:xfrm>
              <a:off x="2752723" y="302894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3" name="Organigramme : Connecteur 22">
              <a:extLst>
                <a:ext uri="{FF2B5EF4-FFF2-40B4-BE49-F238E27FC236}">
                  <a16:creationId xmlns:a16="http://schemas.microsoft.com/office/drawing/2014/main" xmlns="" id="{00000000-0008-0000-0100-000017000000}"/>
                </a:ext>
              </a:extLst>
            </xdr:cNvPr>
            <xdr:cNvSpPr/>
          </xdr:nvSpPr>
          <xdr:spPr>
            <a:xfrm>
              <a:off x="3009898" y="315277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4" name="Organigramme : Connecteur 23">
              <a:extLst>
                <a:ext uri="{FF2B5EF4-FFF2-40B4-BE49-F238E27FC236}">
                  <a16:creationId xmlns:a16="http://schemas.microsoft.com/office/drawing/2014/main" xmlns="" id="{00000000-0008-0000-0100-000018000000}"/>
                </a:ext>
              </a:extLst>
            </xdr:cNvPr>
            <xdr:cNvSpPr/>
          </xdr:nvSpPr>
          <xdr:spPr>
            <a:xfrm>
              <a:off x="3133723" y="309562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5" name="Organigramme : Connecteur 24">
              <a:extLst>
                <a:ext uri="{FF2B5EF4-FFF2-40B4-BE49-F238E27FC236}">
                  <a16:creationId xmlns:a16="http://schemas.microsoft.com/office/drawing/2014/main" xmlns="" id="{00000000-0008-0000-0100-000019000000}"/>
                </a:ext>
              </a:extLst>
            </xdr:cNvPr>
            <xdr:cNvSpPr/>
          </xdr:nvSpPr>
          <xdr:spPr>
            <a:xfrm>
              <a:off x="3047998" y="294322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6" name="Organigramme : Connecteur 25">
              <a:extLst>
                <a:ext uri="{FF2B5EF4-FFF2-40B4-BE49-F238E27FC236}">
                  <a16:creationId xmlns:a16="http://schemas.microsoft.com/office/drawing/2014/main" xmlns="" id="{00000000-0008-0000-0100-00001A000000}"/>
                </a:ext>
              </a:extLst>
            </xdr:cNvPr>
            <xdr:cNvSpPr/>
          </xdr:nvSpPr>
          <xdr:spPr>
            <a:xfrm>
              <a:off x="2771773" y="320039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7" name="Organigramme : Connecteur 26">
              <a:extLst>
                <a:ext uri="{FF2B5EF4-FFF2-40B4-BE49-F238E27FC236}">
                  <a16:creationId xmlns:a16="http://schemas.microsoft.com/office/drawing/2014/main" xmlns="" id="{00000000-0008-0000-0100-00001B000000}"/>
                </a:ext>
              </a:extLst>
            </xdr:cNvPr>
            <xdr:cNvSpPr/>
          </xdr:nvSpPr>
          <xdr:spPr>
            <a:xfrm>
              <a:off x="3114673" y="331469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8" name="Organigramme : Connecteur 27">
              <a:extLst>
                <a:ext uri="{FF2B5EF4-FFF2-40B4-BE49-F238E27FC236}">
                  <a16:creationId xmlns:a16="http://schemas.microsoft.com/office/drawing/2014/main" xmlns="" id="{00000000-0008-0000-0100-00001C000000}"/>
                </a:ext>
              </a:extLst>
            </xdr:cNvPr>
            <xdr:cNvSpPr/>
          </xdr:nvSpPr>
          <xdr:spPr>
            <a:xfrm>
              <a:off x="2895598" y="2895599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0" name="Organigramme : Connecteur 29">
              <a:extLst>
                <a:ext uri="{FF2B5EF4-FFF2-40B4-BE49-F238E27FC236}">
                  <a16:creationId xmlns:a16="http://schemas.microsoft.com/office/drawing/2014/main" xmlns="" id="{00000000-0008-0000-0100-00001E000000}"/>
                </a:ext>
              </a:extLst>
            </xdr:cNvPr>
            <xdr:cNvSpPr/>
          </xdr:nvSpPr>
          <xdr:spPr>
            <a:xfrm>
              <a:off x="2647948" y="330517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1" name="Organigramme : Connecteur 30">
              <a:extLst>
                <a:ext uri="{FF2B5EF4-FFF2-40B4-BE49-F238E27FC236}">
                  <a16:creationId xmlns:a16="http://schemas.microsoft.com/office/drawing/2014/main" xmlns="" id="{00000000-0008-0000-0100-00001F000000}"/>
                </a:ext>
              </a:extLst>
            </xdr:cNvPr>
            <xdr:cNvSpPr/>
          </xdr:nvSpPr>
          <xdr:spPr>
            <a:xfrm>
              <a:off x="2828923" y="3381374"/>
              <a:ext cx="123825" cy="161924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xmlns="" id="{00000000-0008-0000-0100-00002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t="74496" r="34639"/>
            <a:stretch/>
          </xdr:blipFill>
          <xdr:spPr>
            <a:xfrm>
              <a:off x="2305049" y="4095749"/>
              <a:ext cx="1409701" cy="1362075"/>
            </a:xfrm>
            <a:prstGeom prst="rect">
              <a:avLst/>
            </a:prstGeom>
          </xdr:spPr>
        </xdr:pic>
      </xdr:grpSp>
      <xdr:sp macro="" textlink="">
        <xdr:nvSpPr>
          <xdr:cNvPr id="33" name="ZoneTexte 32">
            <a:extLst>
              <a:ext uri="{FF2B5EF4-FFF2-40B4-BE49-F238E27FC236}">
                <a16:creationId xmlns:a16="http://schemas.microsoft.com/office/drawing/2014/main" xmlns="" id="{00000000-0008-0000-0100-000021000000}"/>
              </a:ext>
            </a:extLst>
          </xdr:cNvPr>
          <xdr:cNvSpPr txBox="1"/>
        </xdr:nvSpPr>
        <xdr:spPr>
          <a:xfrm>
            <a:off x="2390776" y="2343150"/>
            <a:ext cx="1314450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Par exemple, pour 13 billes :</a:t>
            </a:r>
          </a:p>
          <a:p>
            <a:endParaRPr lang="fr-F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619122</xdr:colOff>
      <xdr:row>4</xdr:row>
      <xdr:rowOff>19050</xdr:rowOff>
    </xdr:from>
    <xdr:to>
      <xdr:col>6</xdr:col>
      <xdr:colOff>295275</xdr:colOff>
      <xdr:row>24</xdr:row>
      <xdr:rowOff>180975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GrpSpPr/>
      </xdr:nvGrpSpPr>
      <xdr:grpSpPr>
        <a:xfrm>
          <a:off x="619122" y="1733550"/>
          <a:ext cx="4124328" cy="3971925"/>
          <a:chOff x="342897" y="1743075"/>
          <a:chExt cx="4124328" cy="3971925"/>
        </a:xfrm>
      </xdr:grpSpPr>
      <xdr:grpSp>
        <xdr:nvGrpSpPr>
          <xdr:cNvPr id="2" name="Groupe 1">
            <a:extLst>
              <a:ext uri="{FF2B5EF4-FFF2-40B4-BE49-F238E27FC236}">
                <a16:creationId xmlns:a16="http://schemas.microsoft.com/office/drawing/2014/main" xmlns="" id="{00000000-0008-0000-0200-000002000000}"/>
              </a:ext>
            </a:extLst>
          </xdr:cNvPr>
          <xdr:cNvGrpSpPr/>
        </xdr:nvGrpSpPr>
        <xdr:grpSpPr>
          <a:xfrm>
            <a:off x="342897" y="1743075"/>
            <a:ext cx="4124328" cy="3971925"/>
            <a:chOff x="285747" y="1685925"/>
            <a:chExt cx="4124328" cy="3971925"/>
          </a:xfrm>
        </xdr:grpSpPr>
        <xdr:sp macro="" textlink="">
          <xdr:nvSpPr>
            <xdr:cNvPr id="3" name="Rectangle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/>
          </xdr:nvSpPr>
          <xdr:spPr>
            <a:xfrm>
              <a:off x="285747" y="2285999"/>
              <a:ext cx="4124328" cy="337185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200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endParaRPr>
            </a:p>
          </xdr:txBody>
        </xdr:sp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SpPr/>
          </xdr:nvSpPr>
          <xdr:spPr>
            <a:xfrm>
              <a:off x="285749" y="1685925"/>
              <a:ext cx="4124326" cy="590550"/>
            </a:xfrm>
            <a:prstGeom prst="rect">
              <a:avLst/>
            </a:prstGeom>
            <a:solidFill>
              <a:schemeClr val="accent6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fr-FR" sz="1400" b="0">
                  <a:latin typeface="Bahnschrift SemiLight SemiConde" panose="020B0502040204020203" pitchFamily="34" charset="0"/>
                </a:rPr>
                <a:t>Méthode 2 : Pour un </a:t>
              </a:r>
              <a:r>
                <a:rPr lang="fr-FR" sz="1400" b="1">
                  <a:latin typeface="Bahnschrift SemiLight SemiConde" panose="020B0502040204020203" pitchFamily="34" charset="0"/>
                </a:rPr>
                <a:t>arbre isolé </a:t>
              </a:r>
              <a:r>
                <a:rPr lang="fr-FR" sz="1400" b="0">
                  <a:latin typeface="Bahnschrift SemiLight SemiConde" panose="020B0502040204020203" pitchFamily="34" charset="0"/>
                </a:rPr>
                <a:t>de largeur supérieur</a:t>
              </a:r>
              <a:r>
                <a:rPr lang="fr-FR" sz="1400" b="0" baseline="0">
                  <a:latin typeface="Bahnschrift SemiLight SemiConde" panose="020B0502040204020203" pitchFamily="34" charset="0"/>
                </a:rPr>
                <a:t> à 10m</a:t>
              </a:r>
              <a:endParaRPr lang="fr-FR" sz="1400" b="1" baseline="0">
                <a:latin typeface="Bahnschrift SemiLight SemiConde" panose="020B0502040204020203" pitchFamily="34" charset="0"/>
              </a:endParaRPr>
            </a:p>
          </xdr:txBody>
        </xdr:sp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xmlns="" id="{00000000-0008-0000-0200-000005000000}"/>
                </a:ext>
              </a:extLst>
            </xdr:cNvPr>
            <xdr:cNvSpPr txBox="1"/>
          </xdr:nvSpPr>
          <xdr:spPr>
            <a:xfrm>
              <a:off x="352425" y="2428874"/>
              <a:ext cx="2105025" cy="21717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>1) Renseigneur la  hauteur de l'arbre</a:t>
              </a:r>
              <a:b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</a:br>
              <a: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/>
              </a:r>
              <a:b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</a:br>
              <a: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>2) Le nombre de billes conseillées est calculé </a:t>
              </a:r>
              <a:r>
                <a:rPr kumimoji="0" lang="fr-FR" sz="105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>(minimum 10 billes/arbre pour un arbre isolé)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>3) Répartir les billes en visant la canopée de l'arbre, et le plus uniformément possible, de façon à couvrir l'ensemble du volume foliaire en phéromone</a:t>
              </a:r>
            </a:p>
            <a:p>
              <a:endParaRPr lang="fr-FR" sz="1100"/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GrpSpPr/>
          </xdr:nvGrpSpPr>
          <xdr:grpSpPr>
            <a:xfrm>
              <a:off x="2457449" y="2762249"/>
              <a:ext cx="1647826" cy="2676527"/>
              <a:chOff x="2476499" y="2571749"/>
              <a:chExt cx="1647826" cy="2676527"/>
            </a:xfrm>
          </xdr:grpSpPr>
          <xdr:pic>
            <xdr:nvPicPr>
              <xdr:cNvPr id="24" name="Image 23">
                <a:extLst>
                  <a:ext uri="{FF2B5EF4-FFF2-40B4-BE49-F238E27FC236}">
                    <a16:creationId xmlns:a16="http://schemas.microsoft.com/office/drawing/2014/main" xmlns="" id="{00000000-0008-0000-0200-000018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/>
              <a:srcRect l="12315" r="34639" b="45638"/>
              <a:stretch/>
            </xdr:blipFill>
            <xdr:spPr>
              <a:xfrm>
                <a:off x="2524125" y="2571749"/>
                <a:ext cx="1600200" cy="1543051"/>
              </a:xfrm>
              <a:prstGeom prst="rect">
                <a:avLst/>
              </a:prstGeom>
            </xdr:spPr>
          </xdr:pic>
          <xdr:sp macro="" textlink="">
            <xdr:nvSpPr>
              <xdr:cNvPr id="9" name="Organigramme : Connecteur 8">
                <a:extLst>
                  <a:ext uri="{FF2B5EF4-FFF2-40B4-BE49-F238E27FC236}">
                    <a16:creationId xmlns:a16="http://schemas.microsoft.com/office/drawing/2014/main" xmlns="" id="{00000000-0008-0000-0200-000009000000}"/>
                  </a:ext>
                </a:extLst>
              </xdr:cNvPr>
              <xdr:cNvSpPr/>
            </xdr:nvSpPr>
            <xdr:spPr>
              <a:xfrm>
                <a:off x="3171823" y="314324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0" name="Organigramme : Connecteur 9">
                <a:extLst>
                  <a:ext uri="{FF2B5EF4-FFF2-40B4-BE49-F238E27FC236}">
                    <a16:creationId xmlns:a16="http://schemas.microsoft.com/office/drawing/2014/main" xmlns="" id="{00000000-0008-0000-0200-00000A000000}"/>
                  </a:ext>
                </a:extLst>
              </xdr:cNvPr>
              <xdr:cNvSpPr/>
            </xdr:nvSpPr>
            <xdr:spPr>
              <a:xfrm>
                <a:off x="3581398" y="320992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1" name="Organigramme : Connecteur 10">
                <a:extLst>
                  <a:ext uri="{FF2B5EF4-FFF2-40B4-BE49-F238E27FC236}">
                    <a16:creationId xmlns:a16="http://schemas.microsoft.com/office/drawing/2014/main" xmlns="" id="{00000000-0008-0000-0200-00000B000000}"/>
                  </a:ext>
                </a:extLst>
              </xdr:cNvPr>
              <xdr:cNvSpPr/>
            </xdr:nvSpPr>
            <xdr:spPr>
              <a:xfrm>
                <a:off x="2971798" y="338137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2" name="Organigramme : Connecteur 11">
                <a:extLst>
                  <a:ext uri="{FF2B5EF4-FFF2-40B4-BE49-F238E27FC236}">
                    <a16:creationId xmlns:a16="http://schemas.microsoft.com/office/drawing/2014/main" xmlns="" id="{00000000-0008-0000-0200-00000C000000}"/>
                  </a:ext>
                </a:extLst>
              </xdr:cNvPr>
              <xdr:cNvSpPr/>
            </xdr:nvSpPr>
            <xdr:spPr>
              <a:xfrm>
                <a:off x="2876548" y="318134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3" name="Organigramme : Connecteur 12">
                <a:extLst>
                  <a:ext uri="{FF2B5EF4-FFF2-40B4-BE49-F238E27FC236}">
                    <a16:creationId xmlns:a16="http://schemas.microsoft.com/office/drawing/2014/main" xmlns="" id="{00000000-0008-0000-0200-00000D000000}"/>
                  </a:ext>
                </a:extLst>
              </xdr:cNvPr>
              <xdr:cNvSpPr/>
            </xdr:nvSpPr>
            <xdr:spPr>
              <a:xfrm>
                <a:off x="3047998" y="317182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4" name="Organigramme : Connecteur 13">
                <a:extLst>
                  <a:ext uri="{FF2B5EF4-FFF2-40B4-BE49-F238E27FC236}">
                    <a16:creationId xmlns:a16="http://schemas.microsoft.com/office/drawing/2014/main" xmlns="" id="{00000000-0008-0000-0200-00000E000000}"/>
                  </a:ext>
                </a:extLst>
              </xdr:cNvPr>
              <xdr:cNvSpPr/>
            </xdr:nvSpPr>
            <xdr:spPr>
              <a:xfrm>
                <a:off x="3248023" y="334327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5" name="Organigramme : Connecteur 14">
                <a:extLst>
                  <a:ext uri="{FF2B5EF4-FFF2-40B4-BE49-F238E27FC236}">
                    <a16:creationId xmlns:a16="http://schemas.microsoft.com/office/drawing/2014/main" xmlns="" id="{00000000-0008-0000-0200-00000F000000}"/>
                  </a:ext>
                </a:extLst>
              </xdr:cNvPr>
              <xdr:cNvSpPr/>
            </xdr:nvSpPr>
            <xdr:spPr>
              <a:xfrm>
                <a:off x="3076573" y="290512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6" name="Organigramme : Connecteur 15">
                <a:extLst>
                  <a:ext uri="{FF2B5EF4-FFF2-40B4-BE49-F238E27FC236}">
                    <a16:creationId xmlns:a16="http://schemas.microsoft.com/office/drawing/2014/main" xmlns="" id="{00000000-0008-0000-0200-000010000000}"/>
                  </a:ext>
                </a:extLst>
              </xdr:cNvPr>
              <xdr:cNvSpPr/>
            </xdr:nvSpPr>
            <xdr:spPr>
              <a:xfrm>
                <a:off x="3095623" y="274319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7" name="Organigramme : Connecteur 16">
                <a:extLst>
                  <a:ext uri="{FF2B5EF4-FFF2-40B4-BE49-F238E27FC236}">
                    <a16:creationId xmlns:a16="http://schemas.microsoft.com/office/drawing/2014/main" xmlns="" id="{00000000-0008-0000-0200-000011000000}"/>
                  </a:ext>
                </a:extLst>
              </xdr:cNvPr>
              <xdr:cNvSpPr/>
            </xdr:nvSpPr>
            <xdr:spPr>
              <a:xfrm>
                <a:off x="2771773" y="315277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8" name="Organigramme : Connecteur 17">
                <a:extLst>
                  <a:ext uri="{FF2B5EF4-FFF2-40B4-BE49-F238E27FC236}">
                    <a16:creationId xmlns:a16="http://schemas.microsoft.com/office/drawing/2014/main" xmlns="" id="{00000000-0008-0000-0200-000012000000}"/>
                  </a:ext>
                </a:extLst>
              </xdr:cNvPr>
              <xdr:cNvSpPr/>
            </xdr:nvSpPr>
            <xdr:spPr>
              <a:xfrm>
                <a:off x="3105148" y="335279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19" name="Organigramme : Connecteur 18">
                <a:extLst>
                  <a:ext uri="{FF2B5EF4-FFF2-40B4-BE49-F238E27FC236}">
                    <a16:creationId xmlns:a16="http://schemas.microsoft.com/office/drawing/2014/main" xmlns="" id="{00000000-0008-0000-0200-000013000000}"/>
                  </a:ext>
                </a:extLst>
              </xdr:cNvPr>
              <xdr:cNvSpPr/>
            </xdr:nvSpPr>
            <xdr:spPr>
              <a:xfrm>
                <a:off x="2895598" y="289559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20" name="Organigramme : Connecteur 19">
                <a:extLst>
                  <a:ext uri="{FF2B5EF4-FFF2-40B4-BE49-F238E27FC236}">
                    <a16:creationId xmlns:a16="http://schemas.microsoft.com/office/drawing/2014/main" xmlns="" id="{00000000-0008-0000-0200-000014000000}"/>
                  </a:ext>
                </a:extLst>
              </xdr:cNvPr>
              <xdr:cNvSpPr/>
            </xdr:nvSpPr>
            <xdr:spPr>
              <a:xfrm>
                <a:off x="2647948" y="3276599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sp macro="" textlink="">
            <xdr:nvSpPr>
              <xdr:cNvPr id="21" name="Organigramme : Connecteur 20">
                <a:extLst>
                  <a:ext uri="{FF2B5EF4-FFF2-40B4-BE49-F238E27FC236}">
                    <a16:creationId xmlns:a16="http://schemas.microsoft.com/office/drawing/2014/main" xmlns="" id="{00000000-0008-0000-0200-000015000000}"/>
                  </a:ext>
                </a:extLst>
              </xdr:cNvPr>
              <xdr:cNvSpPr/>
            </xdr:nvSpPr>
            <xdr:spPr>
              <a:xfrm>
                <a:off x="2809873" y="3343274"/>
                <a:ext cx="123825" cy="161924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pic>
            <xdr:nvPicPr>
              <xdr:cNvPr id="22" name="Image 21">
                <a:extLst>
                  <a:ext uri="{FF2B5EF4-FFF2-40B4-BE49-F238E27FC236}">
                    <a16:creationId xmlns:a16="http://schemas.microsoft.com/office/drawing/2014/main" xmlns="" id="{00000000-0008-0000-0200-000016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/>
              <a:srcRect t="74495" r="34639" b="4282"/>
              <a:stretch/>
            </xdr:blipFill>
            <xdr:spPr>
              <a:xfrm>
                <a:off x="2476499" y="4114800"/>
                <a:ext cx="1409701" cy="1133476"/>
              </a:xfrm>
              <a:prstGeom prst="rect">
                <a:avLst/>
              </a:prstGeom>
            </xdr:spPr>
          </xdr:pic>
        </xdr:grpSp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390776" y="2343150"/>
              <a:ext cx="1314450" cy="5048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sng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Bahnschrift SemiLight SemiConde" panose="020B0502040204020203" pitchFamily="34" charset="0"/>
                  <a:ea typeface="+mn-ea"/>
                  <a:cs typeface="+mn-cs"/>
                </a:rPr>
                <a:t>Par exemple, pour 18 billes :</a:t>
              </a:r>
            </a:p>
            <a:p>
              <a:endParaRPr lang="fr-FR" sz="1100"/>
            </a:p>
          </xdr:txBody>
        </xdr:sp>
      </xdr:grpSp>
      <xdr:sp macro="" textlink="">
        <xdr:nvSpPr>
          <xdr:cNvPr id="25" name="Organigramme : Connecteur 24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SpPr/>
        </xdr:nvSpPr>
        <xdr:spPr>
          <a:xfrm>
            <a:off x="3333747" y="3400425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Organigramme : Connecteur 25">
            <a:extLst>
              <a:ext uri="{FF2B5EF4-FFF2-40B4-BE49-F238E27FC236}">
                <a16:creationId xmlns:a16="http://schemas.microsoft.com/office/drawing/2014/main" xmlns="" id="{00000000-0008-0000-0200-00001A000000}"/>
              </a:ext>
            </a:extLst>
          </xdr:cNvPr>
          <xdr:cNvSpPr/>
        </xdr:nvSpPr>
        <xdr:spPr>
          <a:xfrm>
            <a:off x="3695697" y="367665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7" name="Organigramme : Connecteur 26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SpPr/>
        </xdr:nvSpPr>
        <xdr:spPr>
          <a:xfrm>
            <a:off x="3400422" y="361950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8" name="Organigramme : Connecteur 27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SpPr/>
        </xdr:nvSpPr>
        <xdr:spPr>
          <a:xfrm>
            <a:off x="3295647" y="3190875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Organigramme : Connecteur 28">
            <a:extLst>
              <a:ext uri="{FF2B5EF4-FFF2-40B4-BE49-F238E27FC236}">
                <a16:creationId xmlns:a16="http://schemas.microsoft.com/office/drawing/2014/main" xmlns="" id="{00000000-0008-0000-0200-00001D000000}"/>
              </a:ext>
            </a:extLst>
          </xdr:cNvPr>
          <xdr:cNvSpPr/>
        </xdr:nvSpPr>
        <xdr:spPr>
          <a:xfrm>
            <a:off x="3305172" y="293370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0" name="Organigramme : Connecteur 29">
            <a:extLst>
              <a:ext uri="{FF2B5EF4-FFF2-40B4-BE49-F238E27FC236}">
                <a16:creationId xmlns:a16="http://schemas.microsoft.com/office/drawing/2014/main" xmlns="" id="{00000000-0008-0000-0200-00001E000000}"/>
              </a:ext>
            </a:extLst>
          </xdr:cNvPr>
          <xdr:cNvSpPr/>
        </xdr:nvSpPr>
        <xdr:spPr>
          <a:xfrm>
            <a:off x="3571872" y="3362325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1" name="Organigramme : Connecteur 30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SpPr/>
        </xdr:nvSpPr>
        <xdr:spPr>
          <a:xfrm>
            <a:off x="3438522" y="337185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2" name="Organigramme : Connecteur 31">
            <a:extLst>
              <a:ext uri="{FF2B5EF4-FFF2-40B4-BE49-F238E27FC236}">
                <a16:creationId xmlns:a16="http://schemas.microsoft.com/office/drawing/2014/main" xmlns="" id="{00000000-0008-0000-0200-000020000000}"/>
              </a:ext>
            </a:extLst>
          </xdr:cNvPr>
          <xdr:cNvSpPr/>
        </xdr:nvSpPr>
        <xdr:spPr>
          <a:xfrm>
            <a:off x="3552822" y="361950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3" name="Organigramme : Connecteur 32">
            <a:extLst>
              <a:ext uri="{FF2B5EF4-FFF2-40B4-BE49-F238E27FC236}">
                <a16:creationId xmlns:a16="http://schemas.microsoft.com/office/drawing/2014/main" xmlns="" id="{00000000-0008-0000-0200-000021000000}"/>
              </a:ext>
            </a:extLst>
          </xdr:cNvPr>
          <xdr:cNvSpPr/>
        </xdr:nvSpPr>
        <xdr:spPr>
          <a:xfrm>
            <a:off x="3495672" y="320040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4" name="Organigramme : Connecteur 33">
            <a:extLst>
              <a:ext uri="{FF2B5EF4-FFF2-40B4-BE49-F238E27FC236}">
                <a16:creationId xmlns:a16="http://schemas.microsoft.com/office/drawing/2014/main" xmlns="" id="{00000000-0008-0000-0200-000022000000}"/>
              </a:ext>
            </a:extLst>
          </xdr:cNvPr>
          <xdr:cNvSpPr/>
        </xdr:nvSpPr>
        <xdr:spPr>
          <a:xfrm>
            <a:off x="3409947" y="3048000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180009</xdr:colOff>
      <xdr:row>18</xdr:row>
      <xdr:rowOff>21405</xdr:rowOff>
    </xdr:from>
    <xdr:to>
      <xdr:col>10</xdr:col>
      <xdr:colOff>663646</xdr:colOff>
      <xdr:row>40</xdr:row>
      <xdr:rowOff>21404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GrpSpPr/>
      </xdr:nvGrpSpPr>
      <xdr:grpSpPr>
        <a:xfrm>
          <a:off x="180009" y="2504326"/>
          <a:ext cx="10447429" cy="4238089"/>
          <a:chOff x="285747" y="1799899"/>
          <a:chExt cx="8867778" cy="4190664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SpPr/>
        </xdr:nvSpPr>
        <xdr:spPr>
          <a:xfrm>
            <a:off x="285747" y="2285998"/>
            <a:ext cx="8858253" cy="3704565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/>
        </xdr:nvSpPr>
        <xdr:spPr>
          <a:xfrm>
            <a:off x="285749" y="1799899"/>
            <a:ext cx="8867776" cy="476576"/>
          </a:xfrm>
          <a:prstGeom prst="rect">
            <a:avLst/>
          </a:prstGeom>
          <a:solidFill>
            <a:schemeClr val="accent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0">
                <a:latin typeface="Bahnschrift SemiLight SemiConde" panose="020B0502040204020203" pitchFamily="34" charset="0"/>
              </a:rPr>
              <a:t>Méthode 3 : Pour des arbres d'alignements ou des bosquets </a:t>
            </a:r>
            <a:endParaRPr lang="fr-FR" sz="1400" b="1" baseline="0">
              <a:latin typeface="Bahnschrift SemiLight SemiConde" panose="020B0502040204020203" pitchFamily="34" charset="0"/>
            </a:endParaRPr>
          </a:p>
        </xdr:txBody>
      </xdr:sp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SpPr txBox="1"/>
        </xdr:nvSpPr>
        <xdr:spPr>
          <a:xfrm>
            <a:off x="352425" y="2428873"/>
            <a:ext cx="2105025" cy="33817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1) Renseigneur la  hauteur de chaque arbre</a:t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/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2) Renseigner la distance avec le pin suivant</a:t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Bold" panose="020B0502040204020203" pitchFamily="34" charset="0"/>
                <a:ea typeface="+mn-ea"/>
                <a:cs typeface="+mn-cs"/>
              </a:rPr>
              <a:t> </a:t>
            </a: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Bold" panose="020B0502040204020203" pitchFamily="34" charset="0"/>
                <a:ea typeface="+mn-ea"/>
                <a:cs typeface="+mn-cs"/>
              </a:rPr>
              <a:t>⚠️ ATTENTION</a:t>
            </a: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, pour le dernier pin, mettre "10" pour la distance avec le pin suivant)</a:t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/>
            </a:r>
            <a:b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</a:b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3) Le nombre de billes conseillées est calculé </a:t>
            </a:r>
            <a:r>
              <a:rPr kumimoji="0" lang="fr-FR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(au minimum, 5 billes/arbre pour des arbres d'alignements)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4) Répartir les billes en visant la canopée de l'arbre, et le plus uniformément possible, de façon à couvrir l'ensemble du volume foliaire en phéromone</a:t>
            </a:r>
          </a:p>
          <a:p>
            <a:endParaRPr lang="fr-FR" sz="1100"/>
          </a:p>
        </xdr:txBody>
      </xdr:sp>
      <xdr:sp macro="" textlink="">
        <xdr:nvSpPr>
          <xdr:cNvPr id="30" name="ZoneTexte 29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SpPr txBox="1"/>
        </xdr:nvSpPr>
        <xdr:spPr>
          <a:xfrm>
            <a:off x="2390775" y="2343150"/>
            <a:ext cx="5791200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Bahnschrift SemiLight SemiConde" panose="020B0502040204020203" pitchFamily="34" charset="0"/>
                <a:ea typeface="+mn-ea"/>
                <a:cs typeface="+mn-cs"/>
              </a:rPr>
              <a:t>Par exemple, pour 5 arbres, espacés chacun de 7 mètres, avec des hauteurs de 15 mètres chacun</a:t>
            </a:r>
            <a:endParaRPr lang="fr-FR" sz="1100"/>
          </a:p>
        </xdr:txBody>
      </xdr:sp>
    </xdr:grpSp>
    <xdr:clientData/>
  </xdr:twoCellAnchor>
  <xdr:twoCellAnchor>
    <xdr:from>
      <xdr:col>2</xdr:col>
      <xdr:colOff>866882</xdr:colOff>
      <xdr:row>22</xdr:row>
      <xdr:rowOff>128427</xdr:rowOff>
    </xdr:from>
    <xdr:to>
      <xdr:col>3</xdr:col>
      <xdr:colOff>1043471</xdr:colOff>
      <xdr:row>37</xdr:row>
      <xdr:rowOff>143946</xdr:rowOff>
    </xdr:to>
    <xdr:grpSp>
      <xdr:nvGrpSpPr>
        <xdr:cNvPr id="2" name="Groupe 1"/>
        <xdr:cNvGrpSpPr/>
      </xdr:nvGrpSpPr>
      <xdr:grpSpPr>
        <a:xfrm>
          <a:off x="2664860" y="3381910"/>
          <a:ext cx="1428751" cy="2905126"/>
          <a:chOff x="2664860" y="3574551"/>
          <a:chExt cx="1428751" cy="2905125"/>
        </a:xfrm>
      </xdr:grpSpPr>
      <xdr:pic>
        <xdr:nvPicPr>
          <xdr:cNvPr id="108" name="Image 107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34639" b="45638"/>
          <a:stretch/>
        </xdr:blipFill>
        <xdr:spPr>
          <a:xfrm>
            <a:off x="2664860" y="3574551"/>
            <a:ext cx="1409701" cy="1543051"/>
          </a:xfrm>
          <a:prstGeom prst="rect">
            <a:avLst/>
          </a:prstGeom>
        </xdr:spPr>
      </xdr:pic>
      <xdr:sp macro="" textlink="">
        <xdr:nvSpPr>
          <xdr:cNvPr id="109" name="Organigramme : Connecteur 108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645934" y="41555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0" name="Organigramme : Connecteur 109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/>
        </xdr:nvSpPr>
        <xdr:spPr>
          <a:xfrm>
            <a:off x="3626884" y="43746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1" name="Organigramme : Connecteur 110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3341134" y="4355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2" name="Organigramme : Connecteur 111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>
          <a:xfrm>
            <a:off x="3274459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3" name="Organigramme : Connecteur 112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3131584" y="40508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4" name="Organigramme : Connecteur 113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3388759" y="41746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5" name="Organigramme : Connecteur 114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>
          <a:xfrm>
            <a:off x="3512584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6" name="Organigramme : Connecteur 115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3426859" y="39650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7" name="Organigramme : Connecteur 116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3150634" y="4222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8" name="Organigramme : Connecteur 117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/>
        </xdr:nvSpPr>
        <xdr:spPr>
          <a:xfrm>
            <a:off x="3493534" y="43365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9" name="Organigramme : Connecteur 118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/>
        </xdr:nvSpPr>
        <xdr:spPr>
          <a:xfrm>
            <a:off x="3274459" y="39174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0" name="Organigramme : Connecteur 119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3026809" y="4327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1" name="Organigramme : Connecteur 120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3207784" y="44032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122" name="Image 121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74496" r="34639"/>
          <a:stretch/>
        </xdr:blipFill>
        <xdr:spPr>
          <a:xfrm>
            <a:off x="2683910" y="5117601"/>
            <a:ext cx="1409701" cy="136207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62284</xdr:colOff>
      <xdr:row>36</xdr:row>
      <xdr:rowOff>66674</xdr:rowOff>
    </xdr:from>
    <xdr:to>
      <xdr:col>3</xdr:col>
      <xdr:colOff>802668</xdr:colOff>
      <xdr:row>37</xdr:row>
      <xdr:rowOff>181939</xdr:rowOff>
    </xdr:to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/>
      </xdr:nvSpPr>
      <xdr:spPr>
        <a:xfrm>
          <a:off x="3112424" y="6209764"/>
          <a:ext cx="740384" cy="30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rPr>
            <a:t>14 billes</a:t>
          </a:r>
          <a:endParaRPr lang="fr-FR" sz="1100"/>
        </a:p>
      </xdr:txBody>
    </xdr:sp>
    <xdr:clientData/>
  </xdr:twoCellAnchor>
  <xdr:twoCellAnchor>
    <xdr:from>
      <xdr:col>8</xdr:col>
      <xdr:colOff>535752</xdr:colOff>
      <xdr:row>36</xdr:row>
      <xdr:rowOff>47838</xdr:rowOff>
    </xdr:from>
    <xdr:to>
      <xdr:col>9</xdr:col>
      <xdr:colOff>312933</xdr:colOff>
      <xdr:row>37</xdr:row>
      <xdr:rowOff>163103</xdr:rowOff>
    </xdr:to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/>
      </xdr:nvSpPr>
      <xdr:spPr>
        <a:xfrm>
          <a:off x="8776482" y="6190928"/>
          <a:ext cx="740384" cy="30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rPr>
            <a:t>14 billes</a:t>
          </a:r>
          <a:endParaRPr lang="fr-FR" sz="1100"/>
        </a:p>
      </xdr:txBody>
    </xdr:sp>
    <xdr:clientData/>
  </xdr:twoCellAnchor>
  <xdr:twoCellAnchor>
    <xdr:from>
      <xdr:col>5</xdr:col>
      <xdr:colOff>677450</xdr:colOff>
      <xdr:row>36</xdr:row>
      <xdr:rowOff>103918</xdr:rowOff>
    </xdr:from>
    <xdr:to>
      <xdr:col>6</xdr:col>
      <xdr:colOff>433227</xdr:colOff>
      <xdr:row>38</xdr:row>
      <xdr:rowOff>26542</xdr:rowOff>
    </xdr:to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/>
      </xdr:nvSpPr>
      <xdr:spPr>
        <a:xfrm>
          <a:off x="5964360" y="6247008"/>
          <a:ext cx="740384" cy="30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rPr>
            <a:t>12 billes</a:t>
          </a:r>
          <a:endParaRPr lang="fr-FR" sz="1100"/>
        </a:p>
      </xdr:txBody>
    </xdr:sp>
    <xdr:clientData/>
  </xdr:twoCellAnchor>
  <xdr:twoCellAnchor>
    <xdr:from>
      <xdr:col>4</xdr:col>
      <xdr:colOff>348249</xdr:colOff>
      <xdr:row>36</xdr:row>
      <xdr:rowOff>117188</xdr:rowOff>
    </xdr:from>
    <xdr:to>
      <xdr:col>5</xdr:col>
      <xdr:colOff>125431</xdr:colOff>
      <xdr:row>38</xdr:row>
      <xdr:rowOff>39812</xdr:rowOff>
    </xdr:to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/>
      </xdr:nvSpPr>
      <xdr:spPr>
        <a:xfrm>
          <a:off x="4671957" y="6260278"/>
          <a:ext cx="740384" cy="30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rPr>
            <a:t>12 billes</a:t>
          </a:r>
          <a:endParaRPr lang="fr-FR" sz="1100"/>
        </a:p>
      </xdr:txBody>
    </xdr:sp>
    <xdr:clientData/>
  </xdr:twoCellAnchor>
  <xdr:twoCellAnchor>
    <xdr:from>
      <xdr:col>7</xdr:col>
      <xdr:colOff>48585</xdr:colOff>
      <xdr:row>36</xdr:row>
      <xdr:rowOff>106487</xdr:rowOff>
    </xdr:from>
    <xdr:to>
      <xdr:col>7</xdr:col>
      <xdr:colOff>788969</xdr:colOff>
      <xdr:row>38</xdr:row>
      <xdr:rowOff>29111</xdr:rowOff>
    </xdr:to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/>
      </xdr:nvSpPr>
      <xdr:spPr>
        <a:xfrm>
          <a:off x="7304709" y="6249577"/>
          <a:ext cx="740384" cy="307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ahnschrift SemiLight SemiConde" panose="020B0502040204020203" pitchFamily="34" charset="0"/>
              <a:ea typeface="+mn-ea"/>
              <a:cs typeface="+mn-cs"/>
            </a:rPr>
            <a:t>12 billes</a:t>
          </a:r>
          <a:endParaRPr lang="fr-FR" sz="1100"/>
        </a:p>
      </xdr:txBody>
    </xdr:sp>
    <xdr:clientData/>
  </xdr:twoCellAnchor>
  <xdr:twoCellAnchor>
    <xdr:from>
      <xdr:col>3</xdr:col>
      <xdr:colOff>61217</xdr:colOff>
      <xdr:row>27</xdr:row>
      <xdr:rowOff>18409</xdr:rowOff>
    </xdr:from>
    <xdr:to>
      <xdr:col>3</xdr:col>
      <xdr:colOff>185042</xdr:colOff>
      <xdr:row>27</xdr:row>
      <xdr:rowOff>180333</xdr:rowOff>
    </xdr:to>
    <xdr:sp macro="" textlink="">
      <xdr:nvSpPr>
        <xdr:cNvPr id="94" name="Organigramme : Connecteur 93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/>
      </xdr:nvSpPr>
      <xdr:spPr>
        <a:xfrm>
          <a:off x="3111357" y="4427735"/>
          <a:ext cx="123825" cy="161924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1102332</xdr:colOff>
      <xdr:row>22</xdr:row>
      <xdr:rowOff>128427</xdr:rowOff>
    </xdr:from>
    <xdr:to>
      <xdr:col>5</xdr:col>
      <xdr:colOff>294313</xdr:colOff>
      <xdr:row>36</xdr:row>
      <xdr:rowOff>96320</xdr:rowOff>
    </xdr:to>
    <xdr:grpSp>
      <xdr:nvGrpSpPr>
        <xdr:cNvPr id="123" name="Groupe 122"/>
        <xdr:cNvGrpSpPr/>
      </xdr:nvGrpSpPr>
      <xdr:grpSpPr>
        <a:xfrm>
          <a:off x="4152472" y="3381910"/>
          <a:ext cx="1428751" cy="2664859"/>
          <a:chOff x="2664860" y="3574551"/>
          <a:chExt cx="1428751" cy="2664859"/>
        </a:xfrm>
      </xdr:grpSpPr>
      <xdr:pic>
        <xdr:nvPicPr>
          <xdr:cNvPr id="124" name="Image 12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34639" b="45638"/>
          <a:stretch/>
        </xdr:blipFill>
        <xdr:spPr>
          <a:xfrm>
            <a:off x="2664860" y="3574551"/>
            <a:ext cx="1409701" cy="1543051"/>
          </a:xfrm>
          <a:prstGeom prst="rect">
            <a:avLst/>
          </a:prstGeom>
        </xdr:spPr>
      </xdr:pic>
      <xdr:sp macro="" textlink="">
        <xdr:nvSpPr>
          <xdr:cNvPr id="125" name="Organigramme : Connecteur 124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645934" y="41555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6" name="Organigramme : Connecteur 175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3341134" y="4355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7" name="Organigramme : Connecteur 176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>
          <a:xfrm>
            <a:off x="3274459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8" name="Organigramme : Connecteur 177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3131584" y="40508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9" name="Organigramme : Connecteur 178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3388759" y="41746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0" name="Organigramme : Connecteur 179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>
          <a:xfrm>
            <a:off x="3512584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1" name="Organigramme : Connecteur 180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3426859" y="39650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2" name="Organigramme : Connecteur 181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3150634" y="4222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3" name="Organigramme : Connecteur 182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/>
        </xdr:nvSpPr>
        <xdr:spPr>
          <a:xfrm>
            <a:off x="3493534" y="43365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4" name="Organigramme : Connecteur 183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/>
        </xdr:nvSpPr>
        <xdr:spPr>
          <a:xfrm>
            <a:off x="3274459" y="39174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5" name="Organigramme : Connecteur 184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3026809" y="4327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6" name="Organigramme : Connecteur 185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3207784" y="44032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187" name="Image 186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74496" r="34639" b="4498"/>
          <a:stretch/>
        </xdr:blipFill>
        <xdr:spPr>
          <a:xfrm>
            <a:off x="2683910" y="5117601"/>
            <a:ext cx="1409701" cy="1121809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201414</xdr:colOff>
      <xdr:row>22</xdr:row>
      <xdr:rowOff>141590</xdr:rowOff>
    </xdr:from>
    <xdr:to>
      <xdr:col>6</xdr:col>
      <xdr:colOff>645558</xdr:colOff>
      <xdr:row>36</xdr:row>
      <xdr:rowOff>109483</xdr:rowOff>
    </xdr:to>
    <xdr:grpSp>
      <xdr:nvGrpSpPr>
        <xdr:cNvPr id="188" name="Groupe 187"/>
        <xdr:cNvGrpSpPr/>
      </xdr:nvGrpSpPr>
      <xdr:grpSpPr>
        <a:xfrm>
          <a:off x="5488324" y="3395073"/>
          <a:ext cx="1428751" cy="2664859"/>
          <a:chOff x="2664860" y="3574551"/>
          <a:chExt cx="1428751" cy="2664859"/>
        </a:xfrm>
      </xdr:grpSpPr>
      <xdr:pic>
        <xdr:nvPicPr>
          <xdr:cNvPr id="189" name="Image 188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34639" b="45638"/>
          <a:stretch/>
        </xdr:blipFill>
        <xdr:spPr>
          <a:xfrm>
            <a:off x="2664860" y="3574551"/>
            <a:ext cx="1409701" cy="1543051"/>
          </a:xfrm>
          <a:prstGeom prst="rect">
            <a:avLst/>
          </a:prstGeom>
        </xdr:spPr>
      </xdr:pic>
      <xdr:sp macro="" textlink="">
        <xdr:nvSpPr>
          <xdr:cNvPr id="190" name="Organigramme : Connecteur 189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645934" y="41555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1" name="Organigramme : Connecteur 190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3341134" y="4355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2" name="Organigramme : Connecteur 191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>
          <a:xfrm>
            <a:off x="3274459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3" name="Organigramme : Connecteur 192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3131584" y="40508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4" name="Organigramme : Connecteur 193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3388759" y="41746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5" name="Organigramme : Connecteur 194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>
          <a:xfrm>
            <a:off x="3512584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6" name="Organigramme : Connecteur 195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3426859" y="39650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7" name="Organigramme : Connecteur 196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3150634" y="4222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8" name="Organigramme : Connecteur 197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/>
        </xdr:nvSpPr>
        <xdr:spPr>
          <a:xfrm>
            <a:off x="3493534" y="43365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99" name="Organigramme : Connecteur 198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/>
        </xdr:nvSpPr>
        <xdr:spPr>
          <a:xfrm>
            <a:off x="3274459" y="39174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0" name="Organigramme : Connecteur 199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3026809" y="4327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1" name="Organigramme : Connecteur 200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3207784" y="44032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202" name="Image 201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74496" r="34639" b="4498"/>
          <a:stretch/>
        </xdr:blipFill>
        <xdr:spPr>
          <a:xfrm>
            <a:off x="2683910" y="5117601"/>
            <a:ext cx="1409701" cy="1121809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556516</xdr:colOff>
      <xdr:row>22</xdr:row>
      <xdr:rowOff>171236</xdr:rowOff>
    </xdr:from>
    <xdr:to>
      <xdr:col>8</xdr:col>
      <xdr:colOff>16054</xdr:colOff>
      <xdr:row>36</xdr:row>
      <xdr:rowOff>139129</xdr:rowOff>
    </xdr:to>
    <xdr:grpSp>
      <xdr:nvGrpSpPr>
        <xdr:cNvPr id="203" name="Groupe 202"/>
        <xdr:cNvGrpSpPr/>
      </xdr:nvGrpSpPr>
      <xdr:grpSpPr>
        <a:xfrm>
          <a:off x="6828033" y="3424719"/>
          <a:ext cx="1428751" cy="2664859"/>
          <a:chOff x="2664860" y="3574551"/>
          <a:chExt cx="1428751" cy="2664859"/>
        </a:xfrm>
      </xdr:grpSpPr>
      <xdr:pic>
        <xdr:nvPicPr>
          <xdr:cNvPr id="204" name="Image 20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34639" b="45638"/>
          <a:stretch/>
        </xdr:blipFill>
        <xdr:spPr>
          <a:xfrm>
            <a:off x="2664860" y="3574551"/>
            <a:ext cx="1409701" cy="1543051"/>
          </a:xfrm>
          <a:prstGeom prst="rect">
            <a:avLst/>
          </a:prstGeom>
        </xdr:spPr>
      </xdr:pic>
      <xdr:sp macro="" textlink="">
        <xdr:nvSpPr>
          <xdr:cNvPr id="205" name="Organigramme : Connecteur 204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645934" y="41555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6" name="Organigramme : Connecteur 205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3341134" y="4355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7" name="Organigramme : Connecteur 206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>
          <a:xfrm>
            <a:off x="3274459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8" name="Organigramme : Connecteur 207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3131584" y="40508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9" name="Organigramme : Connecteur 208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3388759" y="41746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0" name="Organigramme : Connecteur 209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>
          <a:xfrm>
            <a:off x="3512584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1" name="Organigramme : Connecteur 210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3426859" y="39650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2" name="Organigramme : Connecteur 211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3150634" y="4222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3" name="Organigramme : Connecteur 212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/>
        </xdr:nvSpPr>
        <xdr:spPr>
          <a:xfrm>
            <a:off x="3493534" y="43365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4" name="Organigramme : Connecteur 213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/>
        </xdr:nvSpPr>
        <xdr:spPr>
          <a:xfrm>
            <a:off x="3274459" y="39174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5" name="Organigramme : Connecteur 214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3026809" y="4327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6" name="Organigramme : Connecteur 215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3207784" y="44032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217" name="Image 216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74496" r="34639" b="4498"/>
          <a:stretch/>
        </xdr:blipFill>
        <xdr:spPr>
          <a:xfrm>
            <a:off x="2683910" y="5117601"/>
            <a:ext cx="1409701" cy="1121809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42809</xdr:colOff>
      <xdr:row>22</xdr:row>
      <xdr:rowOff>117725</xdr:rowOff>
    </xdr:from>
    <xdr:to>
      <xdr:col>9</xdr:col>
      <xdr:colOff>508357</xdr:colOff>
      <xdr:row>36</xdr:row>
      <xdr:rowOff>85618</xdr:rowOff>
    </xdr:to>
    <xdr:grpSp>
      <xdr:nvGrpSpPr>
        <xdr:cNvPr id="218" name="Groupe 217"/>
        <xdr:cNvGrpSpPr/>
      </xdr:nvGrpSpPr>
      <xdr:grpSpPr>
        <a:xfrm>
          <a:off x="8283539" y="3371208"/>
          <a:ext cx="1428751" cy="2664859"/>
          <a:chOff x="2664860" y="3574551"/>
          <a:chExt cx="1428751" cy="2664859"/>
        </a:xfrm>
      </xdr:grpSpPr>
      <xdr:pic>
        <xdr:nvPicPr>
          <xdr:cNvPr id="219" name="Image 218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34639" b="45638"/>
          <a:stretch/>
        </xdr:blipFill>
        <xdr:spPr>
          <a:xfrm>
            <a:off x="2664860" y="3574551"/>
            <a:ext cx="1409701" cy="1543051"/>
          </a:xfrm>
          <a:prstGeom prst="rect">
            <a:avLst/>
          </a:prstGeom>
        </xdr:spPr>
      </xdr:pic>
      <xdr:sp macro="" textlink="">
        <xdr:nvSpPr>
          <xdr:cNvPr id="220" name="Organigramme : Connecteur 219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645934" y="41555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1" name="Organigramme : Connecteur 220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3341134" y="4355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2" name="Organigramme : Connecteur 221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>
          <a:xfrm>
            <a:off x="3274459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3" name="Organigramme : Connecteur 222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/>
        </xdr:nvSpPr>
        <xdr:spPr>
          <a:xfrm>
            <a:off x="3131584" y="40508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4" name="Organigramme : Connecteur 223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/>
        </xdr:nvSpPr>
        <xdr:spPr>
          <a:xfrm>
            <a:off x="3388759" y="41746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5" name="Organigramme : Connecteur 224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/>
        </xdr:nvSpPr>
        <xdr:spPr>
          <a:xfrm>
            <a:off x="3512584" y="41174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6" name="Organigramme : Connecteur 225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/>
        </xdr:nvSpPr>
        <xdr:spPr>
          <a:xfrm>
            <a:off x="3426859" y="39650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7" name="Organigramme : Connecteur 226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SpPr/>
        </xdr:nvSpPr>
        <xdr:spPr>
          <a:xfrm>
            <a:off x="3150634" y="4222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8" name="Organigramme : Connecteur 227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/>
        </xdr:nvSpPr>
        <xdr:spPr>
          <a:xfrm>
            <a:off x="3493534" y="43365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9" name="Organigramme : Connecteur 228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/>
        </xdr:nvSpPr>
        <xdr:spPr>
          <a:xfrm>
            <a:off x="3274459" y="39174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30" name="Organigramme : Connecteur 229">
            <a:extLst>
              <a:ext uri="{FF2B5EF4-FFF2-40B4-BE49-F238E27FC236}">
                <a16:creationId xmlns:a16="http://schemas.microsoft.com/office/drawing/2014/main" xmlns="" id="{00000000-0008-0000-0100-00001E000000}"/>
              </a:ext>
            </a:extLst>
          </xdr:cNvPr>
          <xdr:cNvSpPr/>
        </xdr:nvSpPr>
        <xdr:spPr>
          <a:xfrm>
            <a:off x="3026809" y="4327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31" name="Organigramme : Connecteur 230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/>
        </xdr:nvSpPr>
        <xdr:spPr>
          <a:xfrm>
            <a:off x="3207784" y="44032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232" name="Image 231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74496" r="34639" b="4498"/>
          <a:stretch/>
        </xdr:blipFill>
        <xdr:spPr>
          <a:xfrm>
            <a:off x="2683910" y="5117601"/>
            <a:ext cx="1409701" cy="112180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42809</xdr:colOff>
      <xdr:row>26</xdr:row>
      <xdr:rowOff>107023</xdr:rowOff>
    </xdr:from>
    <xdr:to>
      <xdr:col>9</xdr:col>
      <xdr:colOff>166634</xdr:colOff>
      <xdr:row>27</xdr:row>
      <xdr:rowOff>76306</xdr:rowOff>
    </xdr:to>
    <xdr:sp macro="" textlink="">
      <xdr:nvSpPr>
        <xdr:cNvPr id="233" name="Organigramme : Connecteur 232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9246742" y="4323708"/>
          <a:ext cx="123825" cy="161924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473468</xdr:colOff>
      <xdr:row>27</xdr:row>
      <xdr:rowOff>34675</xdr:rowOff>
    </xdr:from>
    <xdr:to>
      <xdr:col>8</xdr:col>
      <xdr:colOff>597293</xdr:colOff>
      <xdr:row>28</xdr:row>
      <xdr:rowOff>3959</xdr:rowOff>
    </xdr:to>
    <xdr:sp macro="" textlink="">
      <xdr:nvSpPr>
        <xdr:cNvPr id="234" name="Organigramme : Connecteur 233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8714198" y="4444001"/>
          <a:ext cx="123825" cy="161924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171450</xdr:rowOff>
    </xdr:from>
    <xdr:to>
      <xdr:col>12</xdr:col>
      <xdr:colOff>495300</xdr:colOff>
      <xdr:row>38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581275" y="171450"/>
          <a:ext cx="7058025" cy="710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FR" sz="1400" u="sng">
              <a:latin typeface="Bahnschrift Light SemiCondensed" panose="020B0502040204020203" pitchFamily="34" charset="0"/>
            </a:rPr>
            <a:t>F.A.Q</a:t>
          </a:r>
          <a:r>
            <a:rPr lang="fr-FR" sz="1400" u="sng" baseline="0">
              <a:latin typeface="Bahnschrift Light SemiCondensed" panose="020B0502040204020203" pitchFamily="34" charset="0"/>
            </a:rPr>
            <a:t> (Foire aux questions)</a:t>
          </a:r>
          <a:r>
            <a:rPr lang="fr-FR" sz="1400" u="sng">
              <a:latin typeface="Bahnschrift Light SemiCondensed" panose="020B0502040204020203" pitchFamily="34" charset="0"/>
            </a:rPr>
            <a:t/>
          </a:r>
          <a:br>
            <a:rPr lang="fr-FR" sz="1400" u="sng">
              <a:latin typeface="Bahnschrift Light SemiCondensed" panose="020B0502040204020203" pitchFamily="34" charset="0"/>
            </a:rPr>
          </a:br>
          <a:r>
            <a:rPr lang="fr-FR" sz="1200">
              <a:latin typeface="Bahnschrift Light SemiCondensed" panose="020B0502040204020203" pitchFamily="34" charset="0"/>
            </a:rPr>
            <a:t/>
          </a:r>
          <a:br>
            <a:rPr lang="fr-FR" sz="1200">
              <a:latin typeface="Bahnschrift Light SemiCondensed" panose="020B0502040204020203" pitchFamily="34" charset="0"/>
            </a:rPr>
          </a:br>
          <a:r>
            <a:rPr lang="fr-FR" sz="1200">
              <a:latin typeface="Bahnschrift Light SemiCondensed" panose="020B0502040204020203" pitchFamily="34" charset="0"/>
            </a:rPr>
            <a:t/>
          </a:r>
          <a:br>
            <a:rPr lang="fr-FR" sz="1200">
              <a:latin typeface="Bahnschrift Light SemiCondensed" panose="020B0502040204020203" pitchFamily="34" charset="0"/>
            </a:rPr>
          </a:br>
          <a:r>
            <a:rPr lang="fr-FR" sz="1200" baseline="0">
              <a:latin typeface="Bahnschrift Light SemiCondensed" panose="020B0502040204020203" pitchFamily="34" charset="0"/>
            </a:rPr>
            <a:t/>
          </a:r>
          <a:br>
            <a:rPr lang="fr-FR" sz="1200" baseline="0">
              <a:latin typeface="Bahnschrift Light SemiCondensed" panose="020B0502040204020203" pitchFamily="34" charset="0"/>
            </a:rPr>
          </a:br>
          <a:r>
            <a:rPr lang="fr-FR" sz="1200" baseline="0">
              <a:latin typeface="Bahnschrift Light SemiCondensed" panose="020B0502040204020203" pitchFamily="34" charset="0"/>
            </a:rPr>
            <a:t/>
          </a:r>
          <a:br>
            <a:rPr lang="fr-FR" sz="1200" baseline="0">
              <a:latin typeface="Bahnschrift Light SemiCondensed" panose="020B0502040204020203" pitchFamily="34" charset="0"/>
            </a:rPr>
          </a:br>
          <a:endParaRPr lang="fr-FR" sz="1200">
            <a:latin typeface="Bahnschrift Light SemiCondensed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5" zoomScale="84" zoomScaleNormal="84" workbookViewId="0">
      <selection activeCell="B18" sqref="B18"/>
    </sheetView>
  </sheetViews>
  <sheetFormatPr baseColWidth="10" defaultColWidth="11.42578125" defaultRowHeight="15" x14ac:dyDescent="0.25"/>
  <cols>
    <col min="1" max="1" width="43.140625" customWidth="1"/>
    <col min="2" max="2" width="26.5703125" customWidth="1"/>
    <col min="3" max="3" width="18.140625" customWidth="1"/>
    <col min="4" max="4" width="13.7109375" customWidth="1"/>
  </cols>
  <sheetData>
    <row r="1" spans="1:4" hidden="1" x14ac:dyDescent="0.25">
      <c r="A1" s="13" t="s">
        <v>0</v>
      </c>
    </row>
    <row r="2" spans="1:4" hidden="1" x14ac:dyDescent="0.25">
      <c r="A2" s="13" t="s">
        <v>1</v>
      </c>
    </row>
    <row r="3" spans="1:4" hidden="1" x14ac:dyDescent="0.25">
      <c r="A3" s="13" t="s">
        <v>2</v>
      </c>
    </row>
    <row r="4" spans="1:4" hidden="1" x14ac:dyDescent="0.25">
      <c r="A4" s="13" t="s">
        <v>3</v>
      </c>
    </row>
    <row r="5" spans="1:4" ht="0.75" customHeight="1" x14ac:dyDescent="0.25">
      <c r="A5" t="s">
        <v>4</v>
      </c>
    </row>
    <row r="6" spans="1:4" ht="54.75" customHeight="1" x14ac:dyDescent="0.25">
      <c r="A6" s="20" t="s">
        <v>5</v>
      </c>
      <c r="B6" s="24" t="s">
        <v>1</v>
      </c>
      <c r="D6" s="9"/>
    </row>
    <row r="7" spans="1:4" ht="49.5" customHeight="1" x14ac:dyDescent="0.25">
      <c r="A7" s="22" t="str">
        <f>IF(OR(B6="Isolé",B6="Isolé"),"Largeur de l'arbre en m","NC (Non Concerné, ne pas remplir)")</f>
        <v>NC (Non Concerné, ne pas remplir)</v>
      </c>
      <c r="B7" s="25">
        <v>0</v>
      </c>
      <c r="D7" s="9"/>
    </row>
    <row r="8" spans="1:4" ht="49.5" customHeight="1" x14ac:dyDescent="0.25">
      <c r="A8" s="22" t="str">
        <f>IF(OR(B6="Alignement/Bosquet",B6="Alignement/Bosquet"),"Distance minimum entre tous les arbres","NC")</f>
        <v>NC</v>
      </c>
      <c r="B8" s="25">
        <v>0</v>
      </c>
      <c r="D8" s="9"/>
    </row>
    <row r="9" spans="1:4" ht="63" customHeight="1" x14ac:dyDescent="0.25">
      <c r="A9" s="23" t="s">
        <v>6</v>
      </c>
      <c r="B9" s="21" t="str">
        <f>IF(B6="Renseigner la configuration de l'arbre","Renseigner la configuration de l'arbre",IF(AND(B6="Isolé",B7&gt;10),"Méthode 2",IF(AND(B6="Isolé",B7&lt;=10,),"Méthode 1",IF(AND(B6="Isolé",B7=0),"Remplir la largueur de l'arbre",(IF(AND(B8&lt;10,B6="Alignement/Bosquet"),"Méthode 3","Méthode 1 : Traiter chaque arbre indépendament"))))))</f>
        <v>Renseigner la configuration de l'arbre</v>
      </c>
      <c r="D9" s="9"/>
    </row>
    <row r="10" spans="1:4" s="8" customFormat="1" ht="41.25" customHeight="1" x14ac:dyDescent="0.25">
      <c r="A10" s="6"/>
      <c r="B10" s="6"/>
      <c r="C10" s="7"/>
    </row>
    <row r="17" spans="4:4" x14ac:dyDescent="0.25">
      <c r="D17" s="2"/>
    </row>
  </sheetData>
  <sheetProtection algorithmName="SHA-512" hashValue="97Dq2GPnE02xx7Y+brNvUsRqSVJpc3xlznlXj+nNjWGELk8+TQRR8Uy+DqP5RdM9N+ZkpP9uh6s1IubinbYhZg==" saltValue="Kj3TWVtm3T/OE4QDnx+RPA==" spinCount="100000" sheet="1" objects="1" scenarios="1"/>
  <conditionalFormatting sqref="C10 B9">
    <cfRule type="cellIs" dxfId="9" priority="8" operator="equal">
      <formula>"Méthode 4"</formula>
    </cfRule>
    <cfRule type="cellIs" dxfId="8" priority="13" operator="equal">
      <formula>"Méthode 3"</formula>
    </cfRule>
    <cfRule type="cellIs" dxfId="7" priority="14" operator="equal">
      <formula>"Méthode 2"</formula>
    </cfRule>
    <cfRule type="cellIs" dxfId="6" priority="15" operator="equal">
      <formula>"Méthode 1"</formula>
    </cfRule>
    <cfRule type="cellIs" dxfId="5" priority="16" operator="equal">
      <formula>"Renseigner les dimensions"</formula>
    </cfRule>
  </conditionalFormatting>
  <conditionalFormatting sqref="B9">
    <cfRule type="cellIs" dxfId="4" priority="4" operator="equal">
      <formula>"Méthode 1 : Traiter chaque arbre indépendament"</formula>
    </cfRule>
  </conditionalFormatting>
  <conditionalFormatting sqref="A8">
    <cfRule type="cellIs" dxfId="3" priority="2" operator="equal">
      <formula>"NC"</formula>
    </cfRule>
    <cfRule type="cellIs" dxfId="2" priority="3" operator="equal">
      <formula>"NC"</formula>
    </cfRule>
  </conditionalFormatting>
  <conditionalFormatting sqref="A7">
    <cfRule type="cellIs" dxfId="1" priority="1" operator="equal">
      <formula>"NC (Non Concerné, ne pas remplir)"</formula>
    </cfRule>
  </conditionalFormatting>
  <dataValidations count="2">
    <dataValidation type="list" allowBlank="1" showInputMessage="1" showErrorMessage="1" sqref="D17">
      <formula1>#REF!</formula1>
    </dataValidation>
    <dataValidation type="list" allowBlank="1" showInputMessage="1" showErrorMessage="1" sqref="B6">
      <formula1>$A$2:$A$4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50739"/>
  </sheetPr>
  <dimension ref="A1:G7"/>
  <sheetViews>
    <sheetView workbookViewId="0">
      <selection activeCell="G20" sqref="G20"/>
    </sheetView>
  </sheetViews>
  <sheetFormatPr baseColWidth="10" defaultColWidth="11.42578125" defaultRowHeight="15" x14ac:dyDescent="0.25"/>
  <cols>
    <col min="1" max="1" width="13.5703125" customWidth="1"/>
    <col min="2" max="2" width="13.28515625" hidden="1" customWidth="1"/>
    <col min="3" max="3" width="18.85546875" customWidth="1"/>
  </cols>
  <sheetData>
    <row r="1" spans="1:7" ht="65.25" customHeight="1" thickBot="1" x14ac:dyDescent="0.3">
      <c r="A1" s="3" t="s">
        <v>7</v>
      </c>
      <c r="B1" s="4" t="s">
        <v>8</v>
      </c>
      <c r="C1" s="26" t="s">
        <v>9</v>
      </c>
    </row>
    <row r="2" spans="1:7" ht="39.75" customHeight="1" thickBot="1" x14ac:dyDescent="0.3">
      <c r="A2" s="32">
        <v>0</v>
      </c>
      <c r="B2" s="19">
        <f>Général!B7</f>
        <v>0</v>
      </c>
      <c r="C2" s="27">
        <f>IF(A2&lt;10,10,IF(A2&lt;30,ROUND(A2,0),30))</f>
        <v>10</v>
      </c>
    </row>
    <row r="7" spans="1:7" x14ac:dyDescent="0.25">
      <c r="G7" s="1"/>
    </row>
  </sheetData>
  <sheetProtection algorithmName="SHA-512" hashValue="NosCSVILSAML8UFSRHpAWWk0F34PLcrYP875tc7i4TClcTyXMezpuaUcjKbsGHBPtuoMd4UBDT9y+OFuh0kkww==" saltValue="YFmqvLPTQiCRM/jIr4WGw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7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13.5703125" customWidth="1"/>
    <col min="2" max="2" width="13.28515625" hidden="1" customWidth="1"/>
    <col min="3" max="3" width="18.85546875" customWidth="1"/>
  </cols>
  <sheetData>
    <row r="1" spans="1:7" ht="65.25" customHeight="1" thickBot="1" x14ac:dyDescent="0.3">
      <c r="A1" s="3" t="s">
        <v>7</v>
      </c>
      <c r="B1" s="4" t="s">
        <v>8</v>
      </c>
      <c r="C1" s="26" t="s">
        <v>9</v>
      </c>
    </row>
    <row r="2" spans="1:7" ht="39.75" customHeight="1" thickBot="1" x14ac:dyDescent="0.3">
      <c r="A2" s="32">
        <v>0</v>
      </c>
      <c r="B2" s="5">
        <f>Général!B7</f>
        <v>0</v>
      </c>
      <c r="C2" s="27">
        <f>MAX(IF(A2&lt;10,10,IF(A2&lt;30,ROUND(A2+(B2-10),0),30)))</f>
        <v>10</v>
      </c>
    </row>
    <row r="7" spans="1:7" x14ac:dyDescent="0.25">
      <c r="G7" s="1"/>
    </row>
  </sheetData>
  <sheetProtection algorithmName="SHA-512" hashValue="OmU5KqKDdHo1qemQI3zbUZEHOrQ1YD3YGEw3BDnh1X9eocaihYH1Xj2Mk/BGMD+DXLdn//lc0A5S3tyiSE8OKQ==" saltValue="DDSQuTpz0fQaHTujW62/U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C1:P17"/>
  <sheetViews>
    <sheetView zoomScale="89" zoomScaleNormal="89" workbookViewId="0">
      <selection activeCell="M25" sqref="M25"/>
    </sheetView>
  </sheetViews>
  <sheetFormatPr baseColWidth="10" defaultColWidth="11.42578125" defaultRowHeight="15" x14ac:dyDescent="0.25"/>
  <cols>
    <col min="1" max="1" width="13.5703125" customWidth="1"/>
    <col min="2" max="2" width="13.28515625" customWidth="1"/>
    <col min="3" max="3" width="18.85546875" customWidth="1"/>
    <col min="4" max="4" width="19.140625" customWidth="1"/>
    <col min="5" max="5" width="14.42578125" bestFit="1" customWidth="1"/>
    <col min="6" max="8" width="14.7109375" bestFit="1" customWidth="1"/>
    <col min="9" max="9" width="14.42578125" bestFit="1" customWidth="1"/>
  </cols>
  <sheetData>
    <row r="1" spans="3:16" x14ac:dyDescent="0.25">
      <c r="C1" s="10"/>
      <c r="D1" s="10"/>
      <c r="E1" s="10"/>
      <c r="F1" s="10"/>
      <c r="G1" s="10"/>
      <c r="H1" s="10"/>
      <c r="I1" s="10"/>
    </row>
    <row r="2" spans="3:16" ht="30.75" customHeight="1" x14ac:dyDescent="0.25">
      <c r="C2" s="11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28" t="s">
        <v>20</v>
      </c>
      <c r="O2" s="28" t="s">
        <v>21</v>
      </c>
      <c r="P2" s="28" t="s">
        <v>22</v>
      </c>
    </row>
    <row r="3" spans="3:16" ht="36.75" customHeight="1" x14ac:dyDescent="0.25">
      <c r="C3" s="11"/>
      <c r="D3" s="28" t="s">
        <v>23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</row>
    <row r="4" spans="3:16" ht="40.5" hidden="1" customHeight="1" x14ac:dyDescent="0.25">
      <c r="C4" s="11"/>
      <c r="D4" s="28" t="s">
        <v>24</v>
      </c>
      <c r="E4" s="29">
        <v>10</v>
      </c>
      <c r="F4" s="29">
        <f t="shared" ref="F4:O4" si="0">E5</f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ref="P4" si="1">O5</f>
        <v>0</v>
      </c>
    </row>
    <row r="5" spans="3:16" ht="42.75" customHeight="1" thickBot="1" x14ac:dyDescent="0.3">
      <c r="C5" s="11"/>
      <c r="D5" s="28" t="s">
        <v>25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</row>
    <row r="6" spans="3:16" ht="54" hidden="1" x14ac:dyDescent="0.25">
      <c r="C6" s="12" t="s">
        <v>26</v>
      </c>
      <c r="D6" s="15" t="s">
        <v>27</v>
      </c>
      <c r="E6" s="16">
        <f>PI()*25</f>
        <v>78.539816339744831</v>
      </c>
      <c r="F6" s="16">
        <f t="shared" ref="F6:O6" si="2">PI()*25</f>
        <v>78.539816339744831</v>
      </c>
      <c r="G6" s="16">
        <f t="shared" si="2"/>
        <v>78.539816339744831</v>
      </c>
      <c r="H6" s="16">
        <f t="shared" si="2"/>
        <v>78.539816339744831</v>
      </c>
      <c r="I6" s="16">
        <f t="shared" si="2"/>
        <v>78.539816339744831</v>
      </c>
      <c r="J6" s="16">
        <f t="shared" si="2"/>
        <v>78.539816339744831</v>
      </c>
      <c r="K6" s="16">
        <f t="shared" si="2"/>
        <v>78.539816339744831</v>
      </c>
      <c r="L6" s="16">
        <f t="shared" si="2"/>
        <v>78.539816339744831</v>
      </c>
      <c r="M6" s="16">
        <f t="shared" si="2"/>
        <v>78.539816339744831</v>
      </c>
      <c r="N6" s="16">
        <f t="shared" si="2"/>
        <v>78.539816339744831</v>
      </c>
      <c r="O6" s="16">
        <f t="shared" si="2"/>
        <v>78.539816339744831</v>
      </c>
      <c r="P6" s="16">
        <f t="shared" ref="P6" si="3">PI()*25</f>
        <v>78.539816339744831</v>
      </c>
    </row>
    <row r="7" spans="3:16" ht="18" hidden="1" x14ac:dyDescent="0.25">
      <c r="C7" s="12"/>
      <c r="D7" s="15" t="s">
        <v>28</v>
      </c>
      <c r="E7" s="16">
        <f>(50*ACOS(E4/10))-(E4*SQRT(25-((E4/2)^2)))</f>
        <v>0</v>
      </c>
      <c r="F7" s="16">
        <f>(50*ACOS(F4/10))-(F4*SQRT(25-((F4/2)^2)))</f>
        <v>78.539816339744831</v>
      </c>
      <c r="G7" s="16">
        <f t="shared" ref="G7:P7" si="4">(50*ACOS(G4/10))-(G4*SQRT(25-((G4/2)^2)))</f>
        <v>78.539816339744831</v>
      </c>
      <c r="H7" s="16">
        <f t="shared" si="4"/>
        <v>78.539816339744831</v>
      </c>
      <c r="I7" s="16">
        <f t="shared" si="4"/>
        <v>78.539816339744831</v>
      </c>
      <c r="J7" s="16">
        <f t="shared" si="4"/>
        <v>78.539816339744831</v>
      </c>
      <c r="K7" s="16">
        <f t="shared" si="4"/>
        <v>78.539816339744831</v>
      </c>
      <c r="L7" s="16">
        <f t="shared" si="4"/>
        <v>78.539816339744831</v>
      </c>
      <c r="M7" s="16">
        <f t="shared" si="4"/>
        <v>78.539816339744831</v>
      </c>
      <c r="N7" s="16">
        <f t="shared" si="4"/>
        <v>78.539816339744831</v>
      </c>
      <c r="O7" s="16">
        <f t="shared" si="4"/>
        <v>78.539816339744831</v>
      </c>
      <c r="P7" s="16">
        <f t="shared" si="4"/>
        <v>78.539816339744831</v>
      </c>
    </row>
    <row r="8" spans="3:16" ht="18" hidden="1" x14ac:dyDescent="0.25">
      <c r="C8" s="12"/>
      <c r="D8" s="15" t="s">
        <v>29</v>
      </c>
      <c r="E8" s="16">
        <f>IF(E5&lt;=10,(50*ACOS(E5/10))-(E5*SQRT(25-((E5/2)^2))),"LOIN")</f>
        <v>78.539816339744831</v>
      </c>
      <c r="F8" s="16">
        <f t="shared" ref="F8:P8" si="5">IF(F5&lt;=10,(50*ACOS(F5/10))-(F5*SQRT(25-((F5/2)^2))),"LOIN")</f>
        <v>78.539816339744831</v>
      </c>
      <c r="G8" s="16">
        <f t="shared" si="5"/>
        <v>78.539816339744831</v>
      </c>
      <c r="H8" s="16">
        <f t="shared" si="5"/>
        <v>78.539816339744831</v>
      </c>
      <c r="I8" s="16">
        <f t="shared" si="5"/>
        <v>78.539816339744831</v>
      </c>
      <c r="J8" s="16">
        <f t="shared" si="5"/>
        <v>78.539816339744831</v>
      </c>
      <c r="K8" s="16">
        <f t="shared" si="5"/>
        <v>78.539816339744831</v>
      </c>
      <c r="L8" s="16">
        <f t="shared" si="5"/>
        <v>78.539816339744831</v>
      </c>
      <c r="M8" s="16">
        <f t="shared" si="5"/>
        <v>78.539816339744831</v>
      </c>
      <c r="N8" s="16">
        <f t="shared" si="5"/>
        <v>78.539816339744831</v>
      </c>
      <c r="O8" s="16">
        <f t="shared" si="5"/>
        <v>78.539816339744831</v>
      </c>
      <c r="P8" s="16">
        <f t="shared" si="5"/>
        <v>78.539816339744831</v>
      </c>
    </row>
    <row r="9" spans="3:16" ht="18" hidden="1" x14ac:dyDescent="0.25">
      <c r="C9" s="12"/>
      <c r="D9" s="15"/>
      <c r="E9" s="16">
        <f>1-((E7+E8)/E6)</f>
        <v>0</v>
      </c>
      <c r="F9" s="16">
        <f t="shared" ref="F9:P9" si="6">1-((F7+F8)/F6)</f>
        <v>-1</v>
      </c>
      <c r="G9" s="16">
        <f t="shared" si="6"/>
        <v>-1</v>
      </c>
      <c r="H9" s="16">
        <f t="shared" si="6"/>
        <v>-1</v>
      </c>
      <c r="I9" s="16">
        <f t="shared" si="6"/>
        <v>-1</v>
      </c>
      <c r="J9" s="16">
        <f t="shared" si="6"/>
        <v>-1</v>
      </c>
      <c r="K9" s="16">
        <f t="shared" si="6"/>
        <v>-1</v>
      </c>
      <c r="L9" s="16">
        <f t="shared" si="6"/>
        <v>-1</v>
      </c>
      <c r="M9" s="16">
        <f t="shared" si="6"/>
        <v>-1</v>
      </c>
      <c r="N9" s="16">
        <f t="shared" si="6"/>
        <v>-1</v>
      </c>
      <c r="O9" s="16">
        <f t="shared" si="6"/>
        <v>-1</v>
      </c>
      <c r="P9" s="16">
        <f t="shared" si="6"/>
        <v>-1</v>
      </c>
    </row>
    <row r="10" spans="3:16" ht="18" hidden="1" x14ac:dyDescent="0.25">
      <c r="C10" s="12"/>
      <c r="D10" s="15"/>
      <c r="E10" s="16">
        <f>E7/E6</f>
        <v>0</v>
      </c>
      <c r="F10" s="16">
        <f t="shared" ref="F10:P10" si="7">F7/F6</f>
        <v>1</v>
      </c>
      <c r="G10" s="16">
        <f t="shared" si="7"/>
        <v>1</v>
      </c>
      <c r="H10" s="16">
        <f t="shared" si="7"/>
        <v>1</v>
      </c>
      <c r="I10" s="16">
        <f t="shared" si="7"/>
        <v>1</v>
      </c>
      <c r="J10" s="16">
        <f t="shared" si="7"/>
        <v>1</v>
      </c>
      <c r="K10" s="16">
        <f t="shared" si="7"/>
        <v>1</v>
      </c>
      <c r="L10" s="16">
        <f t="shared" si="7"/>
        <v>1</v>
      </c>
      <c r="M10" s="16">
        <f t="shared" si="7"/>
        <v>1</v>
      </c>
      <c r="N10" s="16">
        <f t="shared" si="7"/>
        <v>1</v>
      </c>
      <c r="O10" s="16">
        <f t="shared" si="7"/>
        <v>1</v>
      </c>
      <c r="P10" s="16">
        <f t="shared" si="7"/>
        <v>1</v>
      </c>
    </row>
    <row r="11" spans="3:16" ht="18" hidden="1" x14ac:dyDescent="0.25">
      <c r="C11" s="12"/>
      <c r="D11" s="15"/>
      <c r="E11" s="16">
        <f>E8/E6</f>
        <v>1</v>
      </c>
      <c r="F11" s="16">
        <f t="shared" ref="F11:P11" si="8">F8/F6</f>
        <v>1</v>
      </c>
      <c r="G11" s="16">
        <f t="shared" si="8"/>
        <v>1</v>
      </c>
      <c r="H11" s="16">
        <f t="shared" si="8"/>
        <v>1</v>
      </c>
      <c r="I11" s="16">
        <f t="shared" si="8"/>
        <v>1</v>
      </c>
      <c r="J11" s="16">
        <f t="shared" si="8"/>
        <v>1</v>
      </c>
      <c r="K11" s="16">
        <f t="shared" si="8"/>
        <v>1</v>
      </c>
      <c r="L11" s="16">
        <f t="shared" si="8"/>
        <v>1</v>
      </c>
      <c r="M11" s="16">
        <f t="shared" si="8"/>
        <v>1</v>
      </c>
      <c r="N11" s="16">
        <f t="shared" si="8"/>
        <v>1</v>
      </c>
      <c r="O11" s="16">
        <f t="shared" si="8"/>
        <v>1</v>
      </c>
      <c r="P11" s="16">
        <f t="shared" si="8"/>
        <v>1</v>
      </c>
    </row>
    <row r="12" spans="3:16" ht="36" hidden="1" x14ac:dyDescent="0.25">
      <c r="C12" s="12" t="s">
        <v>30</v>
      </c>
      <c r="D12" s="15" t="s">
        <v>31</v>
      </c>
      <c r="E12" s="16">
        <f>E3*E9</f>
        <v>0</v>
      </c>
      <c r="F12" s="16">
        <f t="shared" ref="F12:P12" si="9">F3*F9</f>
        <v>0</v>
      </c>
      <c r="G12" s="16">
        <f t="shared" si="9"/>
        <v>0</v>
      </c>
      <c r="H12" s="16">
        <f t="shared" si="9"/>
        <v>0</v>
      </c>
      <c r="I12" s="16">
        <f t="shared" si="9"/>
        <v>0</v>
      </c>
      <c r="J12" s="16">
        <f t="shared" si="9"/>
        <v>0</v>
      </c>
      <c r="K12" s="16">
        <f t="shared" si="9"/>
        <v>0</v>
      </c>
      <c r="L12" s="16">
        <f t="shared" si="9"/>
        <v>0</v>
      </c>
      <c r="M12" s="16">
        <f t="shared" si="9"/>
        <v>0</v>
      </c>
      <c r="N12" s="16">
        <f t="shared" si="9"/>
        <v>0</v>
      </c>
      <c r="O12" s="16">
        <f t="shared" si="9"/>
        <v>0</v>
      </c>
      <c r="P12" s="16">
        <f t="shared" si="9"/>
        <v>0</v>
      </c>
    </row>
    <row r="13" spans="3:16" ht="36" hidden="1" x14ac:dyDescent="0.25">
      <c r="C13" s="12"/>
      <c r="D13" s="15" t="s">
        <v>32</v>
      </c>
      <c r="E13" s="16">
        <f>E3*E10/2</f>
        <v>0</v>
      </c>
      <c r="F13" s="16">
        <f t="shared" ref="F13:P13" si="10">F3*F10/2</f>
        <v>0</v>
      </c>
      <c r="G13" s="16">
        <f t="shared" si="10"/>
        <v>0</v>
      </c>
      <c r="H13" s="16">
        <f t="shared" si="10"/>
        <v>0</v>
      </c>
      <c r="I13" s="16">
        <f t="shared" si="10"/>
        <v>0</v>
      </c>
      <c r="J13" s="16">
        <f t="shared" si="10"/>
        <v>0</v>
      </c>
      <c r="K13" s="16">
        <f t="shared" si="10"/>
        <v>0</v>
      </c>
      <c r="L13" s="16">
        <f t="shared" si="10"/>
        <v>0</v>
      </c>
      <c r="M13" s="16">
        <f t="shared" si="10"/>
        <v>0</v>
      </c>
      <c r="N13" s="16">
        <f t="shared" si="10"/>
        <v>0</v>
      </c>
      <c r="O13" s="16">
        <f t="shared" si="10"/>
        <v>0</v>
      </c>
      <c r="P13" s="16">
        <f t="shared" si="10"/>
        <v>0</v>
      </c>
    </row>
    <row r="14" spans="3:16" ht="36" hidden="1" x14ac:dyDescent="0.25">
      <c r="C14" s="12"/>
      <c r="D14" s="15" t="s">
        <v>33</v>
      </c>
      <c r="E14" s="16">
        <f>E3*E11/2</f>
        <v>0</v>
      </c>
      <c r="F14" s="16">
        <f t="shared" ref="F14:P14" si="11">F3*F11/2</f>
        <v>0</v>
      </c>
      <c r="G14" s="16">
        <f t="shared" si="11"/>
        <v>0</v>
      </c>
      <c r="H14" s="16">
        <f t="shared" si="11"/>
        <v>0</v>
      </c>
      <c r="I14" s="16">
        <f t="shared" si="11"/>
        <v>0</v>
      </c>
      <c r="J14" s="16">
        <f t="shared" si="11"/>
        <v>0</v>
      </c>
      <c r="K14" s="16">
        <f t="shared" si="11"/>
        <v>0</v>
      </c>
      <c r="L14" s="16">
        <f t="shared" si="11"/>
        <v>0</v>
      </c>
      <c r="M14" s="16">
        <f t="shared" si="11"/>
        <v>0</v>
      </c>
      <c r="N14" s="16">
        <f t="shared" si="11"/>
        <v>0</v>
      </c>
      <c r="O14" s="16">
        <f t="shared" si="11"/>
        <v>0</v>
      </c>
      <c r="P14" s="16">
        <f t="shared" si="11"/>
        <v>0</v>
      </c>
    </row>
    <row r="15" spans="3:16" ht="18.75" hidden="1" thickBot="1" x14ac:dyDescent="0.3">
      <c r="C15" s="12"/>
      <c r="D15" s="17"/>
      <c r="E15" s="18">
        <f>SUM(E12:E14)</f>
        <v>0</v>
      </c>
      <c r="F15" s="18">
        <f t="shared" ref="F15:O15" si="12">SUM(F12:F14)</f>
        <v>0</v>
      </c>
      <c r="G15" s="18">
        <f t="shared" si="12"/>
        <v>0</v>
      </c>
      <c r="H15" s="18">
        <f t="shared" si="12"/>
        <v>0</v>
      </c>
      <c r="I15" s="18">
        <f t="shared" si="12"/>
        <v>0</v>
      </c>
      <c r="J15" s="18">
        <f t="shared" si="12"/>
        <v>0</v>
      </c>
      <c r="K15" s="18">
        <f t="shared" si="12"/>
        <v>0</v>
      </c>
      <c r="L15" s="18">
        <f t="shared" si="12"/>
        <v>0</v>
      </c>
      <c r="M15" s="18">
        <f t="shared" si="12"/>
        <v>0</v>
      </c>
      <c r="N15" s="18">
        <f t="shared" si="12"/>
        <v>0</v>
      </c>
      <c r="O15" s="18">
        <f t="shared" si="12"/>
        <v>0</v>
      </c>
      <c r="P15" s="14">
        <v>0</v>
      </c>
    </row>
    <row r="16" spans="3:16" ht="54.75" hidden="1" thickBot="1" x14ac:dyDescent="0.3">
      <c r="C16" s="11"/>
      <c r="D16" s="30" t="s">
        <v>34</v>
      </c>
      <c r="E16" s="31">
        <f>IF(E8="LOIN",ROUND(E3,0),ROUND(SUM(E12:E14),0))</f>
        <v>0</v>
      </c>
      <c r="F16" s="31">
        <f t="shared" ref="F16:I18" si="13">IF(F8="LOIN",ROUND(F3,0),ROUND(SUM(F12:F14),0))</f>
        <v>0</v>
      </c>
      <c r="G16" s="31">
        <f t="shared" si="13"/>
        <v>0</v>
      </c>
      <c r="H16" s="31">
        <f t="shared" si="13"/>
        <v>0</v>
      </c>
      <c r="I16" s="31">
        <f t="shared" si="13"/>
        <v>0</v>
      </c>
      <c r="J16" s="31">
        <f t="shared" ref="J16:P18" si="14">IFERROR(IF(J8="LOIN",ROUND(J3,0),ROUND(SUM(J12:J14),0)),0)</f>
        <v>0</v>
      </c>
      <c r="K16" s="31">
        <f t="shared" si="14"/>
        <v>0</v>
      </c>
      <c r="L16" s="31">
        <f t="shared" si="14"/>
        <v>0</v>
      </c>
      <c r="M16" s="31">
        <f t="shared" si="14"/>
        <v>0</v>
      </c>
      <c r="N16" s="31">
        <f t="shared" si="14"/>
        <v>0</v>
      </c>
      <c r="O16" s="31">
        <f t="shared" si="14"/>
        <v>0</v>
      </c>
      <c r="P16" s="31">
        <f t="shared" si="14"/>
        <v>0</v>
      </c>
    </row>
    <row r="17" spans="4:16" ht="54.75" thickBot="1" x14ac:dyDescent="0.3">
      <c r="D17" s="30" t="s">
        <v>34</v>
      </c>
      <c r="E17" s="31">
        <f>IF(E16&lt;5,5,E16)</f>
        <v>5</v>
      </c>
      <c r="F17" s="31">
        <f t="shared" ref="F17:P17" si="15">IF(F16&lt;5,5,F16)</f>
        <v>5</v>
      </c>
      <c r="G17" s="31">
        <f t="shared" si="15"/>
        <v>5</v>
      </c>
      <c r="H17" s="31">
        <f t="shared" si="15"/>
        <v>5</v>
      </c>
      <c r="I17" s="31">
        <f t="shared" si="15"/>
        <v>5</v>
      </c>
      <c r="J17" s="31">
        <f t="shared" si="15"/>
        <v>5</v>
      </c>
      <c r="K17" s="31">
        <f t="shared" si="15"/>
        <v>5</v>
      </c>
      <c r="L17" s="31">
        <f t="shared" si="15"/>
        <v>5</v>
      </c>
      <c r="M17" s="31">
        <f t="shared" si="15"/>
        <v>5</v>
      </c>
      <c r="N17" s="31">
        <f t="shared" si="15"/>
        <v>5</v>
      </c>
      <c r="O17" s="31">
        <f t="shared" si="15"/>
        <v>5</v>
      </c>
      <c r="P17" s="31">
        <f t="shared" si="15"/>
        <v>5</v>
      </c>
    </row>
  </sheetData>
  <sheetProtection algorithmName="SHA-512" hashValue="j7C8UQA8n83yh5Kpgg/LxgykHxOZ+CY3mPwsieG2uRTY+ia8zdXAknojg89Yp/Lo1mXfqE9QxCmgnLZLeQR/hw==" saltValue="27F5J7ek3Sd9LoCuMyoHBA==" spinCount="100000" sheet="1" objects="1" scenarios="1"/>
  <conditionalFormatting sqref="E4">
    <cfRule type="cellIs" dxfId="0" priority="1" operator="equal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9" sqref="T9"/>
    </sheetView>
  </sheetViews>
  <sheetFormatPr baseColWidth="10" defaultColWidth="11.42578125" defaultRowHeight="15" x14ac:dyDescent="0.25"/>
  <sheetData/>
  <sheetProtection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F81ED84CC7A419704543D3CFEDE93" ma:contentTypeVersion="10" ma:contentTypeDescription="Crée un document." ma:contentTypeScope="" ma:versionID="193fa9a58cf39d1771382602ad922bec">
  <xsd:schema xmlns:xsd="http://www.w3.org/2001/XMLSchema" xmlns:xs="http://www.w3.org/2001/XMLSchema" xmlns:p="http://schemas.microsoft.com/office/2006/metadata/properties" xmlns:ns2="523efcb3-a84d-4749-abfc-c7cc5dd916a7" xmlns:ns3="456fe154-890c-4d00-96a8-0d705fca7daf" targetNamespace="http://schemas.microsoft.com/office/2006/metadata/properties" ma:root="true" ma:fieldsID="fa7c128917581a6921dfa95becb372b7" ns2:_="" ns3:_="">
    <xsd:import namespace="523efcb3-a84d-4749-abfc-c7cc5dd916a7"/>
    <xsd:import namespace="456fe154-890c-4d00-96a8-0d705fca7d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efcb3-a84d-4749-abfc-c7cc5dd91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fe154-890c-4d00-96a8-0d705fca7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EAC5A-0DA1-46A3-8246-CEBB3F8AA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3FA55-522D-4F1E-9F62-F3E1EF3086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6fe154-890c-4d00-96a8-0d705fca7daf"/>
    <ds:schemaRef ds:uri="http://purl.org/dc/elements/1.1/"/>
    <ds:schemaRef ds:uri="http://schemas.microsoft.com/office/2006/metadata/properties"/>
    <ds:schemaRef ds:uri="523efcb3-a84d-4749-abfc-c7cc5dd916a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21538-8BC9-4935-89EF-10C480D59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efcb3-a84d-4749-abfc-c7cc5dd916a7"/>
    <ds:schemaRef ds:uri="456fe154-890c-4d00-96a8-0d705fca7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Général</vt:lpstr>
      <vt:lpstr>Méthode 1</vt:lpstr>
      <vt:lpstr>Méthode 2</vt:lpstr>
      <vt:lpstr>Méthode 3</vt:lpstr>
      <vt:lpstr>F.A.Q (Foire aux questions)</vt:lpstr>
    </vt:vector>
  </TitlesOfParts>
  <Manager/>
  <Company>Syngenta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Rezkallah Noémie (ext) FRSC</dc:creator>
  <cp:keywords/>
  <dc:description/>
  <cp:lastModifiedBy>Rezkallah Noémie (ext) FRSC</cp:lastModifiedBy>
  <cp:revision/>
  <dcterms:created xsi:type="dcterms:W3CDTF">2021-01-16T09:00:24Z</dcterms:created>
  <dcterms:modified xsi:type="dcterms:W3CDTF">2021-03-03T07:13:51Z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0x010100096F81ED84CC7A419704543D3CFEDE93</vt:lpwstr>
  </property>
</Properties>
</file>